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showInkAnnotation="0" updateLinks="never" autoCompressPictures="0"/>
  <bookViews>
    <workbookView xWindow="-25935" yWindow="-3060" windowWidth="19725" windowHeight="14730" tabRatio="905"/>
  </bookViews>
  <sheets>
    <sheet name="READ ME" sheetId="9" r:id="rId1"/>
    <sheet name="1. Legal Measures" sheetId="1" r:id="rId2"/>
    <sheet name="2. Policy Measures" sheetId="14" r:id="rId3"/>
    <sheet name="3. Deployment and manufactu" sheetId="13" r:id="rId4"/>
    <sheet name="4. RTD&amp;D" sheetId="4" r:id="rId5"/>
    <sheet name="5. AFV estimates" sheetId="5" r:id="rId6"/>
    <sheet name="6. AFI targets" sheetId="7" r:id="rId7"/>
    <sheet name="7. AFI developments" sheetId="6" r:id="rId8"/>
    <sheet name="Abbreviations" sheetId="12" r:id="rId9"/>
    <sheet name="References" sheetId="11" r:id="rId10"/>
    <sheet name="Menus" sheetId="8" r:id="rId11"/>
  </sheets>
  <definedNames>
    <definedName name="_xlnm._FilterDatabase" localSheetId="10" hidden="1">Menus!$H$2:$H$8</definedName>
    <definedName name="cellM11" localSheetId="2">'2. Policy Measures'!$G1</definedName>
    <definedName name="cellM11ddm2" localSheetId="2">INDEX('2. Policy Measures'!M1indic,,MATCH('2. Policy Measures'!cellM11,'2. Policy Measures'!M1indname,0))</definedName>
    <definedName name="cellM11ddm2" localSheetId="3">INDEX('3. Deployment and manufactu'!M1indic,,MATCH('3. Deployment and manufactu'!cellM11,'3. Deployment and manufactu'!M1indname,0))</definedName>
    <definedName name="cellM11ddm2">INDEX(M1indic,,MATCH(cellM11,M1indname,0))</definedName>
    <definedName name="M1AI" localSheetId="2">Table6[Financial incentives]</definedName>
    <definedName name="M1AI" localSheetId="3">Table6[Financial incentives]</definedName>
    <definedName name="M1AI">Table6[Financial incentives]</definedName>
    <definedName name="M1indic" localSheetId="2">Menus!$G$2:$K$8</definedName>
    <definedName name="M1indic" localSheetId="3">Menus!$G$2:$K$8</definedName>
    <definedName name="M1indic">Menus!$G$2:$K$8</definedName>
    <definedName name="M1indname" localSheetId="2">Menus!$G$1:$K$1</definedName>
    <definedName name="M1indname" localSheetId="3">Menus!$G$1:$K$1</definedName>
    <definedName name="M1indname">Menus!$G$1:$K$1</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H53" i="5" l="1"/>
  <c r="D72" i="5"/>
  <c r="E72" i="5"/>
  <c r="G17" i="5"/>
  <c r="H17" i="5"/>
  <c r="H14" i="5"/>
  <c r="G14" i="5"/>
  <c r="E7" i="5"/>
  <c r="C19" i="13" l="1"/>
  <c r="C18" i="13"/>
  <c r="B13" i="4" l="1"/>
  <c r="B14" i="4"/>
  <c r="B15" i="4"/>
  <c r="B16" i="4" s="1"/>
  <c r="B17" i="4" s="1"/>
  <c r="B12" i="4"/>
  <c r="B8" i="4"/>
  <c r="B9" i="4" s="1"/>
  <c r="B10" i="4" s="1"/>
  <c r="B11" i="4" s="1"/>
  <c r="C8" i="13"/>
  <c r="C9" i="13" s="1"/>
  <c r="C10" i="13" s="1"/>
  <c r="C11" i="13" s="1"/>
  <c r="C12" i="13" s="1"/>
  <c r="C13" i="13" s="1"/>
  <c r="C14" i="13" s="1"/>
  <c r="C15" i="13" s="1"/>
  <c r="E34" i="7"/>
  <c r="C16" i="13" l="1"/>
  <c r="C17" i="13"/>
  <c r="N15" i="6"/>
  <c r="N14" i="6"/>
  <c r="N13" i="6"/>
  <c r="N12" i="6"/>
  <c r="K15" i="6"/>
  <c r="K14" i="6"/>
  <c r="K13" i="6"/>
  <c r="K12" i="6"/>
  <c r="H15" i="6"/>
  <c r="H14" i="6"/>
  <c r="I14" i="6" s="1"/>
  <c r="H13" i="6"/>
  <c r="H12" i="6"/>
  <c r="Q15" i="6"/>
  <c r="Q14" i="6"/>
  <c r="Q13" i="6"/>
  <c r="Q12" i="6"/>
  <c r="E15" i="6"/>
  <c r="F15" i="6" s="1"/>
  <c r="E14" i="6"/>
  <c r="F14" i="6" s="1"/>
  <c r="E13" i="6"/>
  <c r="F13" i="6" s="1"/>
  <c r="E12" i="6"/>
  <c r="F12" i="6" s="1"/>
  <c r="P15" i="6"/>
  <c r="M15" i="6"/>
  <c r="M14" i="6"/>
  <c r="M13" i="6"/>
  <c r="M12" i="6"/>
  <c r="J12" i="6"/>
  <c r="J13" i="6"/>
  <c r="J14" i="6"/>
  <c r="J15" i="6"/>
  <c r="G15" i="6"/>
  <c r="G14" i="6"/>
  <c r="G13" i="6"/>
  <c r="G12" i="6"/>
  <c r="P14" i="6"/>
  <c r="P13" i="6"/>
  <c r="P12" i="6"/>
  <c r="D15" i="6"/>
  <c r="D14" i="6"/>
  <c r="D13" i="6"/>
  <c r="D12" i="6"/>
  <c r="Q11" i="6"/>
  <c r="N11" i="6"/>
  <c r="K11" i="6"/>
  <c r="H11" i="6"/>
  <c r="E11" i="6"/>
  <c r="P11" i="6"/>
  <c r="M11" i="6"/>
  <c r="J11" i="6"/>
  <c r="G11" i="6"/>
  <c r="D11" i="6"/>
  <c r="P10" i="6"/>
  <c r="M10" i="6"/>
  <c r="J10" i="6"/>
  <c r="D10" i="6"/>
  <c r="K10" i="6"/>
  <c r="H10" i="6"/>
  <c r="Q9" i="6"/>
  <c r="N9" i="6"/>
  <c r="K9" i="6"/>
  <c r="H9" i="6"/>
  <c r="E9" i="6"/>
  <c r="P9" i="6"/>
  <c r="M9" i="6"/>
  <c r="J9" i="6"/>
  <c r="G9" i="6"/>
  <c r="D9" i="6"/>
  <c r="K8" i="6"/>
  <c r="J8" i="6"/>
  <c r="E8" i="6"/>
  <c r="D8" i="6"/>
  <c r="D7" i="6"/>
  <c r="J7" i="6"/>
  <c r="K7" i="6"/>
  <c r="G27" i="7"/>
  <c r="G24" i="7"/>
  <c r="O12" i="6" l="1"/>
  <c r="I15" i="6"/>
  <c r="O15" i="6"/>
  <c r="R12" i="6"/>
  <c r="R15" i="6"/>
  <c r="L15" i="6"/>
  <c r="I12" i="6"/>
  <c r="I13" i="6"/>
  <c r="O14" i="6"/>
  <c r="L12" i="6"/>
  <c r="R13" i="6"/>
  <c r="L13" i="6"/>
  <c r="R14" i="6"/>
  <c r="L14" i="6"/>
  <c r="O13" i="6"/>
  <c r="O9" i="6"/>
  <c r="L10" i="6"/>
  <c r="L11" i="6"/>
  <c r="F9" i="6"/>
  <c r="O11" i="6"/>
  <c r="I9" i="6"/>
  <c r="R9" i="6"/>
  <c r="R11" i="6"/>
  <c r="L9" i="6"/>
  <c r="F11" i="6"/>
  <c r="I11" i="6"/>
  <c r="E10" i="7" l="1"/>
  <c r="F10" i="7"/>
  <c r="D10" i="7"/>
  <c r="F14" i="7"/>
  <c r="E14" i="7"/>
  <c r="D14" i="7"/>
  <c r="F50" i="5" l="1"/>
  <c r="E61" i="5" l="1"/>
  <c r="D61" i="5"/>
  <c r="E50" i="5"/>
  <c r="D50" i="5"/>
  <c r="E10" i="6" s="1"/>
  <c r="F10" i="6" s="1"/>
  <c r="E39" i="5"/>
  <c r="D39" i="5"/>
  <c r="E29" i="5"/>
  <c r="E27" i="5" s="1"/>
  <c r="D29" i="5"/>
  <c r="D27" i="5" s="1"/>
  <c r="E19" i="5"/>
  <c r="D19" i="5"/>
  <c r="E16" i="5"/>
  <c r="D16" i="5"/>
  <c r="E13" i="5"/>
  <c r="D13" i="5"/>
  <c r="E10" i="5"/>
  <c r="D10" i="5"/>
  <c r="H43" i="6"/>
  <c r="G43" i="6"/>
  <c r="F43" i="6"/>
  <c r="E43" i="6"/>
  <c r="D43" i="6"/>
  <c r="D9" i="5" l="1"/>
  <c r="E9" i="5"/>
  <c r="E33" i="7"/>
  <c r="G10" i="6" s="1"/>
  <c r="I10" i="6" s="1"/>
  <c r="D33" i="7"/>
  <c r="D16" i="7"/>
  <c r="F27" i="7"/>
  <c r="F24" i="7"/>
  <c r="D27" i="7"/>
  <c r="D24" i="7"/>
  <c r="F16" i="7"/>
  <c r="E16" i="7"/>
  <c r="F8" i="7"/>
  <c r="E8" i="7"/>
  <c r="D8" i="7"/>
  <c r="F72" i="5"/>
  <c r="F61" i="5"/>
  <c r="F39" i="5"/>
  <c r="F29" i="5"/>
  <c r="F8" i="6" s="1"/>
  <c r="F19" i="5"/>
  <c r="F16" i="5"/>
  <c r="F13" i="5"/>
  <c r="F10" i="5"/>
  <c r="P8" i="6"/>
  <c r="H29" i="5"/>
  <c r="Q8" i="6" s="1"/>
  <c r="H8" i="7"/>
  <c r="M8" i="6"/>
  <c r="G29" i="5"/>
  <c r="G8" i="7"/>
  <c r="L7" i="6" s="1"/>
  <c r="G8" i="6"/>
  <c r="N10" i="6"/>
  <c r="O10" i="6" s="1"/>
  <c r="H50" i="5"/>
  <c r="Q10" i="6" s="1"/>
  <c r="R10" i="6" s="1"/>
  <c r="G16" i="7"/>
  <c r="G14" i="7" s="1"/>
  <c r="H16" i="7"/>
  <c r="H14" i="7" s="1"/>
  <c r="H37" i="7"/>
  <c r="G37" i="7"/>
  <c r="H34" i="7"/>
  <c r="H33" i="7" s="1"/>
  <c r="G34" i="7"/>
  <c r="E27" i="7"/>
  <c r="H27" i="7"/>
  <c r="E24" i="7"/>
  <c r="H24" i="7"/>
  <c r="D7" i="5" l="1"/>
  <c r="E7" i="6"/>
  <c r="D7" i="7"/>
  <c r="H27" i="5"/>
  <c r="F9" i="5"/>
  <c r="H8" i="6"/>
  <c r="I8" i="6" s="1"/>
  <c r="H7" i="6"/>
  <c r="F27" i="5"/>
  <c r="G27" i="5"/>
  <c r="N8" i="6"/>
  <c r="O8" i="6" s="1"/>
  <c r="P7" i="6"/>
  <c r="E7" i="7"/>
  <c r="G7" i="6"/>
  <c r="F7" i="7"/>
  <c r="G7" i="7"/>
  <c r="M7" i="6"/>
  <c r="L8" i="6"/>
  <c r="R8" i="6"/>
  <c r="F7" i="6" l="1"/>
  <c r="Q7" i="6"/>
  <c r="R7" i="6" s="1"/>
  <c r="N7" i="6"/>
  <c r="O7" i="6" s="1"/>
  <c r="F7" i="5"/>
  <c r="I7" i="6"/>
</calcChain>
</file>

<file path=xl/sharedStrings.xml><?xml version="1.0" encoding="utf-8"?>
<sst xmlns="http://schemas.openxmlformats.org/spreadsheetml/2006/main" count="1483" uniqueCount="702">
  <si>
    <t>TYPE</t>
  </si>
  <si>
    <t>Start Year</t>
  </si>
  <si>
    <t>Other</t>
  </si>
  <si>
    <t>INDICATOR</t>
  </si>
  <si>
    <t>Information on legal measures, which may consist of legislative, regulatory or administrative measures to support the build-up of alternative fuels infrastructure, such as building permits, parking lot permits, certification of the environmental performance of businesses and fuel stations concessions.</t>
  </si>
  <si>
    <t>Policy measures supporting the implementation of the national policy framework</t>
  </si>
  <si>
    <t>TRANSPORT MODE</t>
  </si>
  <si>
    <t>Electricity</t>
  </si>
  <si>
    <t>CNG</t>
  </si>
  <si>
    <t>LNG</t>
  </si>
  <si>
    <t>LPG</t>
  </si>
  <si>
    <t>Road</t>
  </si>
  <si>
    <t>Water</t>
  </si>
  <si>
    <t>Air</t>
  </si>
  <si>
    <t>Rail</t>
  </si>
  <si>
    <t>Research, technological development and demonstration (RTD&amp;D)</t>
  </si>
  <si>
    <t>TARGET NUMBER OF RECHARGING/REFUELLING POINTS</t>
  </si>
  <si>
    <t>ELECTRICITY</t>
  </si>
  <si>
    <t>Electricity supply for stationary airplanes</t>
  </si>
  <si>
    <t xml:space="preserve">Inland Ports - LNG refuelling points </t>
  </si>
  <si>
    <t>Gasoline</t>
  </si>
  <si>
    <t>Diesel</t>
  </si>
  <si>
    <t>Hydrogen</t>
  </si>
  <si>
    <t>Maritime</t>
  </si>
  <si>
    <t>Inland waterway</t>
  </si>
  <si>
    <t>DENOMINATION</t>
  </si>
  <si>
    <t>M2 - Measures that can promote AFI in public transport services</t>
  </si>
  <si>
    <t>M1.2</t>
  </si>
  <si>
    <t>M2.1</t>
  </si>
  <si>
    <t>M2.2</t>
  </si>
  <si>
    <t>M3.1</t>
  </si>
  <si>
    <t>M3.2</t>
  </si>
  <si>
    <t>ABBREVIATIONS</t>
  </si>
  <si>
    <t>AC</t>
  </si>
  <si>
    <t>ACEA</t>
  </si>
  <si>
    <t>European Automobile Manufacturers Association</t>
  </si>
  <si>
    <t xml:space="preserve">BEV </t>
  </si>
  <si>
    <t>Battery Electric Vehicle</t>
  </si>
  <si>
    <t>CCS</t>
  </si>
  <si>
    <t>Combined Charging System, Type 2 and Combo 2</t>
  </si>
  <si>
    <t>CO2</t>
  </si>
  <si>
    <t>Carbon Dioxide</t>
  </si>
  <si>
    <t>DC</t>
  </si>
  <si>
    <t>EAFO</t>
  </si>
  <si>
    <t>European Alternative Fuels Observatory</t>
  </si>
  <si>
    <t>EU</t>
  </si>
  <si>
    <t>European Union</t>
  </si>
  <si>
    <t>EUR</t>
  </si>
  <si>
    <t>Euro</t>
  </si>
  <si>
    <t xml:space="preserve">EV </t>
  </si>
  <si>
    <t>GHG</t>
  </si>
  <si>
    <t>Greenhouse Gas</t>
  </si>
  <si>
    <t>H2</t>
  </si>
  <si>
    <t>HEV</t>
  </si>
  <si>
    <t>Hybrid Electric Vehicle</t>
  </si>
  <si>
    <t>km</t>
  </si>
  <si>
    <t>Kilometre</t>
  </si>
  <si>
    <t>kW</t>
  </si>
  <si>
    <t>Kilowatt</t>
  </si>
  <si>
    <t>kWh</t>
  </si>
  <si>
    <t>Kilowatt-hour</t>
  </si>
  <si>
    <t>pedelec</t>
  </si>
  <si>
    <t>Pedal electric cycle</t>
  </si>
  <si>
    <t>PHEV</t>
  </si>
  <si>
    <t>Plug-in Hybrid Electric Vehicle</t>
  </si>
  <si>
    <t>RTD&amp;D</t>
  </si>
  <si>
    <t>TEN-T</t>
  </si>
  <si>
    <t>Trans-European Transport Network</t>
  </si>
  <si>
    <t>TRAN</t>
  </si>
  <si>
    <t>European Parliament Committee on Transport and Tourism</t>
  </si>
  <si>
    <t>UK</t>
  </si>
  <si>
    <t>United Kingdom</t>
  </si>
  <si>
    <t>V</t>
  </si>
  <si>
    <t>Volt</t>
  </si>
  <si>
    <t>VAT</t>
  </si>
  <si>
    <t>Value-Added Tax</t>
  </si>
  <si>
    <t>W</t>
  </si>
  <si>
    <t>Watt</t>
  </si>
  <si>
    <t>ZEV</t>
  </si>
  <si>
    <t xml:space="preserve">Research, technological development and demonstration </t>
  </si>
  <si>
    <t>LNG Inland Waterway Vessels</t>
  </si>
  <si>
    <t>LNG Seagoing Ships</t>
  </si>
  <si>
    <t>ALTERNATIVE FUELS VEHICLES (AFV)</t>
  </si>
  <si>
    <t>CATEGORY</t>
  </si>
  <si>
    <t>M1 - Measures to ensure national targets and objectives</t>
  </si>
  <si>
    <t>Maritime Ports - LNG refuelling points</t>
  </si>
  <si>
    <t>CNG refuelling points (public)</t>
  </si>
  <si>
    <t>CNG refuelling points (total)</t>
  </si>
  <si>
    <t>LNG refuelling points (public)</t>
  </si>
  <si>
    <t>LNG refuelling points (total)</t>
  </si>
  <si>
    <t>Biofuels</t>
  </si>
  <si>
    <t>DESCRIPTION</t>
  </si>
  <si>
    <t>M3 - Measures that can promote the deployment of private electro-mobility infrastructure</t>
  </si>
  <si>
    <t>AFI deployment</t>
  </si>
  <si>
    <t xml:space="preserve">Hydrogen </t>
  </si>
  <si>
    <t>2026-2030</t>
  </si>
  <si>
    <t>Support of manufacturing plants for AF technologies</t>
  </si>
  <si>
    <t>Synthetic and paraffinic fuels</t>
  </si>
  <si>
    <t>H2 refuelling points – 350 bar (public)</t>
  </si>
  <si>
    <t>H2 refuelling points – 350 bar (total)</t>
  </si>
  <si>
    <t>H2 refuelling points – 700 bar (public)</t>
  </si>
  <si>
    <t>H2 refuelling points – 700 bar (total)</t>
  </si>
  <si>
    <t>LPG refuelling points (public)</t>
  </si>
  <si>
    <t>LPG refuelling points (total)</t>
  </si>
  <si>
    <t>High power recharging points, P &gt; 22kW  (private)</t>
  </si>
  <si>
    <t>Ethanol 85</t>
  </si>
  <si>
    <t>ALTERNATIVE FUEL</t>
  </si>
  <si>
    <t>Select:</t>
  </si>
  <si>
    <t>CNG (incl. Biomethane)</t>
  </si>
  <si>
    <t>Observations</t>
  </si>
  <si>
    <t>ANNEX I / 2</t>
  </si>
  <si>
    <t>ANNEX I / 1</t>
  </si>
  <si>
    <t>ANNEX I / 4</t>
  </si>
  <si>
    <t>No.</t>
  </si>
  <si>
    <t>ANNEX I / 3</t>
  </si>
  <si>
    <t>ANNEX I of DIRECTIVE 2014/94/EU: 2. Policy measures supporting the implementation of the national policy framework</t>
  </si>
  <si>
    <t>ANNEX I of DIRECTIVE 2014/94/EU: 1. Legal measures</t>
  </si>
  <si>
    <t>thousand euros</t>
  </si>
  <si>
    <t>k€</t>
  </si>
  <si>
    <t>Electric Vehicle: PHEV and/or BEV</t>
  </si>
  <si>
    <t>ICE(V)</t>
  </si>
  <si>
    <t>Internal Combustion Engine (Vehicle)</t>
  </si>
  <si>
    <t>ANNEX I of DIRECTIVE 2014/94/EU: 3. Deployment and manufacturing support</t>
  </si>
  <si>
    <t>ANNEX I of DIRECTIVE 2014/94/EU: 4. Research, technological development and demonstration</t>
  </si>
  <si>
    <t>FFV</t>
  </si>
  <si>
    <t>Flexible Fuel Vehicle</t>
  </si>
  <si>
    <t>NATURAL GAS (including Biomethane)</t>
  </si>
  <si>
    <t>ANNEX I / 6</t>
  </si>
  <si>
    <t>ALTERNATIVE FUELS INFRASTRUCTURE (AFI)</t>
  </si>
  <si>
    <t>MODE OF TRANSPORT</t>
  </si>
  <si>
    <t>E85</t>
  </si>
  <si>
    <t>All</t>
  </si>
  <si>
    <t>ANNEX I / 5</t>
  </si>
  <si>
    <t>H2 refuelling points (total)</t>
  </si>
  <si>
    <t>Instructions</t>
  </si>
  <si>
    <t>Annual public budget allocated to support alternative fuels RTD&amp;D, broken down by fuel and by transport mode.</t>
  </si>
  <si>
    <t>ANNEX I of DIRECTIVE 2014/94/EU: 5. Targets and objectives</t>
  </si>
  <si>
    <t xml:space="preserve">Once a value or description  is entered or selected, the colour of the cell will automatically change. </t>
  </si>
  <si>
    <t xml:space="preserve">Once a value or description is entered or selected, the colour of the cell will automatically change. </t>
  </si>
  <si>
    <t>• direct incentives for the purchase of means of transport using alternative fuels or for building the infrastructure,</t>
  </si>
  <si>
    <t xml:space="preserve">• availability of tax incentives to promote means of transport using alternative fuels and the relevant infrastructure, </t>
  </si>
  <si>
    <t xml:space="preserve">• use of public procurement in support of alternative fuels, including joint procurement, </t>
  </si>
  <si>
    <t>• demand-side non-financial incentives, for example preferential access to restricted areas, parking policy and dedicated lanes,</t>
  </si>
  <si>
    <t>• technical and administrative procedures and legislation with regard to the authorisation of alternative fuels supply, in order to facilitate the authorisation process.</t>
  </si>
  <si>
    <t>• consideration of the need for renewable jet fuel refuelling points in airports within the TEN-T Core Network</t>
  </si>
  <si>
    <t xml:space="preserve">Information on those measures shall include the following elements: </t>
  </si>
  <si>
    <t>ANNEX I of DIRECTIVE 2014/94/EU: 6. Alternative fuels infrastructure developments</t>
  </si>
  <si>
    <t>Changes in supply (additional infrastructure capacity) and demand (capacity actually used).</t>
  </si>
  <si>
    <t xml:space="preserve">Shore-side electricity supply for seagoing ships in maritime ports </t>
  </si>
  <si>
    <t xml:space="preserve">Shore-side electricity supply for inland waterway vessels in inland ports </t>
  </si>
  <si>
    <t xml:space="preserve"> FUEL</t>
  </si>
  <si>
    <t>It should be indicated in the text of the report if any of the target number of recharging/refuelling points communicated in this table differs from the value previously reported in the national policy framework.</t>
  </si>
  <si>
    <t>Stop Year</t>
  </si>
  <si>
    <t xml:space="preserve">Elaboration on the consideration of the need for renewable jet fuel refuelling points in airports within the TEN-T Core Network should be included in the text of the report. </t>
  </si>
  <si>
    <t xml:space="preserve">Elaboration on the consideration of any particular needs during the initial phase of the deployment of alternative fuels infrastructures should be included in the text of the report. </t>
  </si>
  <si>
    <t>Elaboration on the information on the methodology applied to take account of the charging efficiency of high power recharging points should be included in the text of the report.</t>
  </si>
  <si>
    <t>• Information on the methodology applied to take account of the charging efficiency of high power recharging points</t>
  </si>
  <si>
    <t>• Level of achievement of the national objectives for the deployment of alternative fuels in the different transport modes (road, rail, water and air)</t>
  </si>
  <si>
    <t>• Level of achievement of the national targets, year by year, for the deployment of alternative fuels infrastructure in the different transport modes</t>
  </si>
  <si>
    <t>OTHER AF</t>
  </si>
  <si>
    <t>Zero Emission Vehicle: BEV and/or FCEV</t>
  </si>
  <si>
    <t>FCEV</t>
  </si>
  <si>
    <t>Fuel Cell Electric Vehicle</t>
  </si>
  <si>
    <t>Other AF</t>
  </si>
  <si>
    <t>Biofuel</t>
  </si>
  <si>
    <t>AF FIELD</t>
  </si>
  <si>
    <t>AF</t>
  </si>
  <si>
    <t>AFI</t>
  </si>
  <si>
    <t xml:space="preserve">Public procurement incentives </t>
  </si>
  <si>
    <r>
      <t>CURRENT AND PAST ANNUAL BUDGET [k</t>
    </r>
    <r>
      <rPr>
        <b/>
        <sz val="11"/>
        <color theme="1"/>
        <rFont val="Calibri"/>
        <family val="2"/>
      </rPr>
      <t>€]</t>
    </r>
  </si>
  <si>
    <t>FUTURE ESTIMATED BUDGET [k€]</t>
  </si>
  <si>
    <t>HYDROGEN</t>
  </si>
  <si>
    <t xml:space="preserve">Deployment and manufacturing support </t>
  </si>
  <si>
    <t>TYPE OF POLICY MEASURES M1</t>
  </si>
  <si>
    <t>Legal measures</t>
  </si>
  <si>
    <t>CURRENT AND PAST NUMBER OF RECHARGING/REFUELLING POINTS</t>
  </si>
  <si>
    <t>AFV</t>
  </si>
  <si>
    <t xml:space="preserve">Other </t>
  </si>
  <si>
    <t xml:space="preserve"> </t>
  </si>
  <si>
    <t>Where applicable: this part should be filled in if the Member State decided to include hydrogen refuelling points accessible to the public in its national policy framework</t>
  </si>
  <si>
    <t>Please note that if it is not possible to provide the Future Estimated Budget per period, then a Total Estimated Budget should be provided and the Start Year and Stop Year should also be indicated.</t>
  </si>
  <si>
    <r>
      <t xml:space="preserve"> TOTAL ESTIMATED BUDGET [k</t>
    </r>
    <r>
      <rPr>
        <b/>
        <sz val="11"/>
        <color theme="1"/>
        <rFont val="Calibri"/>
        <family val="2"/>
      </rPr>
      <t>€]</t>
    </r>
  </si>
  <si>
    <r>
      <t>TOTAL ESTIMATED BUDGET [k</t>
    </r>
    <r>
      <rPr>
        <b/>
        <sz val="11"/>
        <color theme="1"/>
        <rFont val="Calibri"/>
        <family val="2"/>
      </rPr>
      <t>€]</t>
    </r>
  </si>
  <si>
    <t>Inland Waterway Vessels</t>
  </si>
  <si>
    <t>Seagoing Ships</t>
  </si>
  <si>
    <t>Aircraft</t>
  </si>
  <si>
    <t>Disclaimer</t>
  </si>
  <si>
    <t>Contents</t>
  </si>
  <si>
    <t>1. Legal measures</t>
  </si>
  <si>
    <t>3. Deployment and manufacturing</t>
  </si>
  <si>
    <t>4. RTD&amp;D</t>
  </si>
  <si>
    <t>5a. AFV estimates</t>
  </si>
  <si>
    <t>5b. AFI targets</t>
  </si>
  <si>
    <t>6. AFI developments</t>
  </si>
  <si>
    <t>Abbreviations</t>
  </si>
  <si>
    <t>CURRENT AND PAST NUMBER OF AFV</t>
  </si>
  <si>
    <t>2. Policy measures</t>
  </si>
  <si>
    <t>TYPE LEGAL MEASURES</t>
  </si>
  <si>
    <t>Electric Passenger Cars (BEV+PHEV)</t>
  </si>
  <si>
    <t>Electric Vehicles, EV (total road)</t>
  </si>
  <si>
    <t>Electric Light Commercial Vehicles</t>
  </si>
  <si>
    <t xml:space="preserve">   • BEV</t>
  </si>
  <si>
    <t xml:space="preserve">   • PHEV</t>
  </si>
  <si>
    <t>Electric Buses and Coaches</t>
  </si>
  <si>
    <t>Electric Heavy Commercial Vehicles</t>
  </si>
  <si>
    <t>CNG Passenger Cars</t>
  </si>
  <si>
    <t>CNG Light Commercial Vehicles</t>
  </si>
  <si>
    <t>CNG Heavy Commercial Vehicles</t>
  </si>
  <si>
    <t>CNG Buses and Coaches</t>
  </si>
  <si>
    <t>LNG Passenger Cars</t>
  </si>
  <si>
    <t>LNG Light Commercial Vehicles</t>
  </si>
  <si>
    <t>LNG Heavy Commercial Vehicles</t>
  </si>
  <si>
    <t>Hydrogen Passenger Cars</t>
  </si>
  <si>
    <t>LNG Buses and Coaches</t>
  </si>
  <si>
    <t>Fuel Cell Vehicles, FCEV (total road)</t>
  </si>
  <si>
    <t>LPG Vehicles (total road)</t>
  </si>
  <si>
    <t>LNG Vehicles (total road)</t>
  </si>
  <si>
    <t>CNG Vehicles (total road)</t>
  </si>
  <si>
    <t>Hydrogen Light Commercial Vehicles</t>
  </si>
  <si>
    <t>Hydrogen Heavy Commercial Vehicles</t>
  </si>
  <si>
    <t>Hydrogen Buses and Coaches</t>
  </si>
  <si>
    <t>LPG Passenger Cars</t>
  </si>
  <si>
    <t>LPG Light Commercial Vehicles</t>
  </si>
  <si>
    <t>LPG Heavy Commercial Vehicles</t>
  </si>
  <si>
    <t>LPG Buses and Coaches</t>
  </si>
  <si>
    <t>Other AF Vehicles (total road)</t>
  </si>
  <si>
    <t>Light Commercial Vehicles</t>
  </si>
  <si>
    <t>Heavy Commercial Vehicles</t>
  </si>
  <si>
    <t>Buses and Coaches</t>
  </si>
  <si>
    <t>CNG (including Biomethane)</t>
  </si>
  <si>
    <t>LNG (including Biomethane)</t>
  </si>
  <si>
    <t>&lt;- PHEV category excludes conventional hybrids (i.e. hybrid electric vehicles (HEVs) without a plug).</t>
  </si>
  <si>
    <t>&lt;- LCV category includes vans, pick-up trucks and small lorries.</t>
  </si>
  <si>
    <t>[EIU09]</t>
  </si>
  <si>
    <t>Illustrated Glossary for Transport Statistics; Eurostat, ITF, UNECE; 2009, 4th edition; Theme: Transport; Collection: Methodologies and working papers; ISBN 978-92-79-17082-9; ISSN 1977-0375; doi:10.2785/58454; Cat. No. KS-RA-10-028-EN-N</t>
  </si>
  <si>
    <t>Statistical Pocketbook 2018 - EU Transport in figures, European Commission, Publications Office of the European Union, 2018, PDF ISBN 978-92-79-73952-1, ISSN 2363-2739, doi:10.2832/05477, Cat. No. MI-AA-17-001-EN-N</t>
  </si>
  <si>
    <t>https://ec.europa.eu/transport/facts-fundings/statistics/pocketbook-2018_en</t>
  </si>
  <si>
    <t>https://ec.europa.eu/eurostat/web/products-manuals-and-guidelines/-/KS-RA-10-028</t>
  </si>
  <si>
    <t>Please specify the 'other AF' (e.g. biofuels [biodiesel, ethanol, etc], synthetic and paraffinic fuels, etc).</t>
  </si>
  <si>
    <t>LNG (incl. Biomethane)</t>
  </si>
  <si>
    <t>If the situation for more than one 'other AF' will be reported, please duplicate the part regarding 'OTHER AF' according to your needs.</t>
  </si>
  <si>
    <t>Recharging points (private)</t>
  </si>
  <si>
    <t>Changes in fuels use</t>
  </si>
  <si>
    <t>ASSESSMENT OF FUTURE DEVELOPMENT OF FUELS IN THE TRANSPORT SECTOR</t>
  </si>
  <si>
    <t xml:space="preserve"> Alternative Fuels Vehicles (AFV) estimates</t>
  </si>
  <si>
    <t>Alternative Fuels Infrastructure (AFI) targets</t>
  </si>
  <si>
    <t>Alternative Fuels Infrastructure (AFI) developments</t>
  </si>
  <si>
    <t>Menus</t>
  </si>
  <si>
    <t>Company-specific incentives</t>
  </si>
  <si>
    <t>Recurring non-financial incentives</t>
  </si>
  <si>
    <t>Recurring financial incentives</t>
  </si>
  <si>
    <t>Acquisition incentives</t>
  </si>
  <si>
    <t>For each row, please fill in the cells from left to right.</t>
  </si>
  <si>
    <t>In the cells containing the text "Select:", please choose an option from the drop down list.</t>
  </si>
  <si>
    <t>More rows can be added in the table according to the needs (by inserting a new row and by copying into it the cells of a previous row)</t>
  </si>
  <si>
    <t>If the situation for more than one 'other AF' will be reported, please duplicate the part of the table regarding 'OTHER AF' according to your needs.</t>
  </si>
  <si>
    <t>[ETC18]</t>
  </si>
  <si>
    <t>https://acm.eionet.europa.eu/reports/docs/EIONET_Rep_ETCACM_2018_1_Vehicle_Taxes.pdf</t>
  </si>
  <si>
    <t xml:space="preserve">https://www.acea.be/uploads/news_documents/ACEA_Tax_Guide_2018.pdf </t>
  </si>
  <si>
    <t>[EEA18]</t>
  </si>
  <si>
    <t>https://www.eea.europa.eu/themes/transport/vehicles-taxation/appropriate-taxes-and-incentives-do</t>
  </si>
  <si>
    <t>[PAR18]</t>
  </si>
  <si>
    <t xml:space="preserve">https://www.parkers.co.uk/company-cars/what-is-bik/ </t>
  </si>
  <si>
    <t>[OLE18]</t>
  </si>
  <si>
    <t xml:space="preserve">https://assets.publishing.service.gov.uk/government/uploads/system/uploads/attachment_data/file/709655/ultra-low-emission-vehicles-tax-benefits.pdf </t>
  </si>
  <si>
    <t>[GUL18]</t>
  </si>
  <si>
    <t>https://www.goultralow.com/company-cars-and-fleet-vehicles/tax-benefits/</t>
  </si>
  <si>
    <t>[BLT18]</t>
  </si>
  <si>
    <t xml:space="preserve">https://www.thebalancesmb.com/what-is-bonus-depreciation-398144 </t>
  </si>
  <si>
    <t>AI</t>
  </si>
  <si>
    <t>RFI</t>
  </si>
  <si>
    <t>RNFI</t>
  </si>
  <si>
    <t>CSI</t>
  </si>
  <si>
    <t>The used acronyms are explained in the sheet "Abbreviations".</t>
  </si>
  <si>
    <r>
      <t>To reliably determine the level of achievement of the national targets, it is crucial that the information on alternative fuel vehicles provided by Member States is accurate and comprehensive.</t>
    </r>
    <r>
      <rPr>
        <sz val="11"/>
        <rFont val="Calibri"/>
        <family val="2"/>
        <scheme val="minor"/>
      </rPr>
      <t xml:space="preserve"> Therefore, it is important to fill in each</t>
    </r>
    <r>
      <rPr>
        <sz val="11"/>
        <color rgb="FFFF0000"/>
        <rFont val="Calibri"/>
        <family val="2"/>
        <scheme val="minor"/>
      </rPr>
      <t xml:space="preserve"> </t>
    </r>
    <r>
      <rPr>
        <sz val="11"/>
        <rFont val="Calibri"/>
        <family val="2"/>
        <scheme val="minor"/>
      </rPr>
      <t xml:space="preserve">of the cells displayed in yellow in this table. 
</t>
    </r>
    <r>
      <rPr>
        <sz val="11"/>
        <color theme="1"/>
        <rFont val="Calibri"/>
        <family val="2"/>
        <scheme val="minor"/>
      </rPr>
      <t>Once a value is entered, the colour of the cell will automatically change. 
The used acronyms are explained in the sheet "Abbreviations".</t>
    </r>
  </si>
  <si>
    <t>Once a value or description is entered or selected, the colour of the cell will automatically change.</t>
  </si>
  <si>
    <t xml:space="preserve">Once a value or description is entered or selected, the colour of the cell will automatically change. The grey cells don't need to be filled in. </t>
  </si>
  <si>
    <t>ACEA Tax Guide 2018, European Automobile Manufacturers Association (ACEA)</t>
  </si>
  <si>
    <t>Bonus Depreciation and How It Affects Business Taxes, The Balance Small Business (website)</t>
  </si>
  <si>
    <t>EEA</t>
  </si>
  <si>
    <t>European Environment Agency</t>
  </si>
  <si>
    <t>Appropriate taxes and incentives do affect purchases of new cars, European Environment Agency, Briefing 02/2018, ISBN 978-92-9213-942-1; ISSN 2467-3196; doi:10.2800/468924; Cat. No. TH-AM-18-002-EN-N</t>
  </si>
  <si>
    <t>Vehicle Emissions and Impacts of Taxes and Incentives in the Evolution of Past Emissions,  European Topic Centre on Air Pollution and Climate Change Mitigation - ETC/ACM 2018/1, April 2018, Report to European Environment Agency, Authors: Richard German, Alison Pridmore, Christofer Ahlgren, Tim Williamson (Aether, UK), Hans Nijland (PBL, NL)</t>
  </si>
  <si>
    <t>Tax benefits, Go Ultra Low campaign UK (website)</t>
  </si>
  <si>
    <t>Tax benefits for ultra low emission vehicles, Office for Low Emission Vehicles, UK, Version 6.1, May 2018, (website)</t>
  </si>
  <si>
    <t>Your complete guide to BIK Tax, Parkers (trading name of Bauer Consumer Media Ltd), (website)</t>
  </si>
  <si>
    <t>References</t>
  </si>
  <si>
    <t>https://www.acea.be/uploads/publications/EV_incentives_overview_2018_v2.pdf</t>
  </si>
  <si>
    <t>Overview of tax incentives for electric vehicles in the EU, European Automobile Manufacturers Association (ACEA), 2018</t>
  </si>
  <si>
    <t>[ACE18a]</t>
  </si>
  <si>
    <t>[ACE18b]</t>
  </si>
  <si>
    <t>Incentives for Cleaner Vehicles in Urban Europe (I-CVUE) project, Public report, May 2017</t>
  </si>
  <si>
    <t>[ICV17]</t>
  </si>
  <si>
    <t>http://icvue.eu/download?file=6</t>
  </si>
  <si>
    <t>http://www.europarl.europa.eu/RegData/etudes/STUD/2018/617470/IPOL_STU(2018)617470_EN.pdf</t>
  </si>
  <si>
    <t>Research for TRAN Committee – Charging infrastructure for electric road vehicles, Spöttle, M., Jörling, K., Schimmel, M., Staats, M., Grizzel L., Jerram, L., Drier, W., Gartner, J., 2018, European Parliament, Policy Department for Structural and Cohesion Policies, Brussels</t>
  </si>
  <si>
    <t>[BDO16]</t>
  </si>
  <si>
    <t>https://www.bdo.be/en-gb/news/2016/vat-deduction-on-company-cars-three-calculation-m</t>
  </si>
  <si>
    <t>VAT deduction on company cars: three calculation methods</t>
  </si>
  <si>
    <t>[ACE18c]</t>
  </si>
  <si>
    <t xml:space="preserve">https://www.acea.be/uploads/publications/ACEA_position_paper-Action_plan_Alternative_fuels_infrastructure.pdf </t>
  </si>
  <si>
    <t>ACEA Position Paper - The European Commission’s Action Plan on Alternative Fuels Infrastructure, European Automobile Manufacturers Association (ACEA)</t>
  </si>
  <si>
    <t>[TRA18]</t>
  </si>
  <si>
    <t>Alternative Fuels</t>
  </si>
  <si>
    <t>Alternative Fuels Vehicle</t>
  </si>
  <si>
    <t>AFID</t>
  </si>
  <si>
    <t>Alternative Fuels Infrastructure Directive</t>
  </si>
  <si>
    <t>Alternative Fuels Infrastructure</t>
  </si>
  <si>
    <t>Compressed Natural Gas</t>
  </si>
  <si>
    <t>Liquefied Natural Gas</t>
  </si>
  <si>
    <t>Liquefied Natural Gas Vehicle</t>
  </si>
  <si>
    <t>LNGV</t>
  </si>
  <si>
    <r>
      <rPr>
        <sz val="11"/>
        <color theme="1"/>
        <rFont val="Calibri"/>
        <family val="2"/>
      </rPr>
      <t xml:space="preserve">• </t>
    </r>
    <r>
      <rPr>
        <sz val="11"/>
        <color theme="1"/>
        <rFont val="Calibri"/>
        <family val="2"/>
        <scheme val="minor"/>
      </rPr>
      <t xml:space="preserve">Annual public budget allocated for alternative fuels infrastructure deployment, broken down by alternative fuel and by transport mode (road, rail, water and air).   
• Annual public budget allocated to support manufacturing plants for alternative fuels technologies, broken down by alternative fuel and by transport mode.                       
• </t>
    </r>
    <r>
      <rPr>
        <sz val="11"/>
        <rFont val="Calibri"/>
        <family val="2"/>
        <scheme val="minor"/>
      </rPr>
      <t>Consideration of any particular needs during the initial phase of the deployment of alternative fuels infrastructures</t>
    </r>
    <r>
      <rPr>
        <i/>
        <sz val="11"/>
        <rFont val="Calibri"/>
        <family val="2"/>
        <scheme val="minor"/>
      </rPr>
      <t xml:space="preserve">. </t>
    </r>
  </si>
  <si>
    <t>&lt;- HCV category includes trucks and lorries.</t>
  </si>
  <si>
    <t>Powered Two Wheelers</t>
  </si>
  <si>
    <t>CNG refuelling points (private fleet operators)</t>
  </si>
  <si>
    <t>LNG refuelling points (private fleet operators)</t>
  </si>
  <si>
    <t>H2 refuelling points – 350 bar (private fleet operators)</t>
  </si>
  <si>
    <t>H2 refuelling points – 700 bar (private fleet operators)</t>
  </si>
  <si>
    <t>LPG refuelling points (private fleet operators)</t>
  </si>
  <si>
    <t>AF refuelling points (private fleet operators)</t>
  </si>
  <si>
    <t>HCV</t>
  </si>
  <si>
    <t>PC</t>
  </si>
  <si>
    <t>PTW</t>
  </si>
  <si>
    <t>Passenger car</t>
  </si>
  <si>
    <t>Powered Two Wheeler</t>
  </si>
  <si>
    <t>LCV</t>
  </si>
  <si>
    <t>CNGV</t>
  </si>
  <si>
    <t>Compressed Natural Gas Vehicle</t>
  </si>
  <si>
    <t>National targets</t>
  </si>
  <si>
    <t>Norms &amp; Requirements</t>
  </si>
  <si>
    <t>Permits</t>
  </si>
  <si>
    <t>EU&amp;international standards implementation</t>
  </si>
  <si>
    <t>AFV Classification on environmental performance</t>
  </si>
  <si>
    <t>Certification of the environmental performance of businesses</t>
  </si>
  <si>
    <t>Financial incentives</t>
  </si>
  <si>
    <t>Non-financial incentives</t>
  </si>
  <si>
    <t>Education / Information</t>
  </si>
  <si>
    <t>Subsidies</t>
  </si>
  <si>
    <t>Other support schemes</t>
  </si>
  <si>
    <t>Taxes / penalties</t>
  </si>
  <si>
    <t>Taxes reduction / exemption</t>
  </si>
  <si>
    <t>Charges / fees</t>
  </si>
  <si>
    <t>https://ec.europa.eu/info/sites/info/files/file_import/better-regulation-toolbox-18_en_0.pdf</t>
  </si>
  <si>
    <t>[EC18a]</t>
  </si>
  <si>
    <t>[EC18b]</t>
  </si>
  <si>
    <t>Better regulation toolbox - Tool #18 The choice of policy instruments, European Commission</t>
  </si>
  <si>
    <t xml:space="preserve">Marine gas oil </t>
  </si>
  <si>
    <t xml:space="preserve">Marine diesel oil </t>
  </si>
  <si>
    <t>Marine diesel oil</t>
  </si>
  <si>
    <t>Communication: Towards the broadest use of alternative fuels – an Action Plan on Alternative Fuels Infrastructure, European Commision, COM(2017) 652.</t>
  </si>
  <si>
    <t>Staff Working Document – Detailed Assessment of the National Policy Frameworks, European Commision, SWD(2017) 365.</t>
  </si>
  <si>
    <t>[EC17a]</t>
  </si>
  <si>
    <t>[EC17b]</t>
  </si>
  <si>
    <t>https://eur-lex.europa.eu/legal-content/EN/TXT/?uri=COM:2017:0652:FIN</t>
  </si>
  <si>
    <t>https://publications.europa.eu/en/publication-detail/-/publication/d80ea8e8-c559-11e7-9b01-01aa75ed71a1</t>
  </si>
  <si>
    <t>Synthetic&amp;paraffinic fuels</t>
  </si>
  <si>
    <t>Recharging points (publicly accessible)</t>
  </si>
  <si>
    <t>Total recharging points (public* + private)</t>
  </si>
  <si>
    <t>public* - concerns "accessible to the public" as defined in the Article 2(7) of the Directive (providing Union-wide non-discriminatory access to users)</t>
  </si>
  <si>
    <t>Combination</t>
  </si>
  <si>
    <t>More rows can be added in the table according to the needs (by inserting a new row and by copying into it a row corresponding to the same measure category).</t>
  </si>
  <si>
    <t>If the option "Combination" is selected from the drop down list for the columns AF FIELD, ALTERNATIVE FUEL or TRANSPORT MODE, please mention the elements of the combination in the column "Observations".</t>
  </si>
  <si>
    <t>More rows can be added in the table according to the needs (by inserting a new row and by copying into it the cells of a previous row corresponding to the same measure category).</t>
  </si>
  <si>
    <t>If you are unable to provide information on high power recharging points disaggregated by type (e.g. AC or DC fast charging, DC ultrafast charging), you may insert the values by overriding the formula.</t>
  </si>
  <si>
    <t>APPLICATION LEVEL</t>
  </si>
  <si>
    <t>Local</t>
  </si>
  <si>
    <t>Regional</t>
  </si>
  <si>
    <t>National</t>
  </si>
  <si>
    <t>The options from the drop down lists may be found in the sheet "Menus". For examples and explanations of these options, please refer to the Guidance document.</t>
  </si>
  <si>
    <t>Locomotives</t>
  </si>
  <si>
    <t>FUTURE ESTIMATED</t>
  </si>
  <si>
    <t>Supply</t>
  </si>
  <si>
    <t>Demand</t>
  </si>
  <si>
    <t>Ratio</t>
  </si>
  <si>
    <t>Powered Two Wheelers (PTW)</t>
  </si>
  <si>
    <t>Electric Vehicles, EV (excl.PTW)</t>
  </si>
  <si>
    <t>Total Road</t>
  </si>
  <si>
    <t>Estimated percentage of different fuels use for transport [%]</t>
  </si>
  <si>
    <t>Each cell of this row should have a value of 100%</t>
  </si>
  <si>
    <t>CNG Vehicles (excl. PTW)</t>
  </si>
  <si>
    <t>2. Once this template has been comprehensively filled in, paste each table in your report on the implementation of the national policy framework.</t>
  </si>
  <si>
    <t>1. To adequately fill in this template, please follow the guidance offered in the accompanying document 'Support Guidance concerning the reporting by the Member States in the context of Directive 2014/94/EU'.</t>
  </si>
  <si>
    <t xml:space="preserve">Administrative </t>
  </si>
  <si>
    <t>Legislative &amp; Regulatory</t>
  </si>
  <si>
    <t>Where applicable: this part should be filled in if the Member State decided to include hydrogen in its NPF.</t>
  </si>
  <si>
    <t>Alternating Current</t>
  </si>
  <si>
    <t>Direct Current</t>
  </si>
  <si>
    <t>EC</t>
  </si>
  <si>
    <t>European Commission</t>
  </si>
  <si>
    <t>For explanations of the categories of AFV, please refer to the Guidance document.</t>
  </si>
  <si>
    <r>
      <t xml:space="preserve">To reliably determine the level of achievement of the national targets, it is crucial that the information on alternative fuel infrastructure provided by Member States is accurate and comprehensive. </t>
    </r>
    <r>
      <rPr>
        <sz val="11"/>
        <rFont val="Calibri"/>
        <family val="2"/>
        <scheme val="minor"/>
      </rPr>
      <t xml:space="preserve">Therefore, it is important  to fill in each of the cells displayed in yellow in this table. </t>
    </r>
    <r>
      <rPr>
        <sz val="11"/>
        <color theme="1"/>
        <rFont val="Calibri"/>
        <family val="2"/>
        <scheme val="minor"/>
      </rPr>
      <t>Once a value is entered, the colour of the cell will automatically change. 
The used acronyms are explained in the sheet "Abbreviations".</t>
    </r>
  </si>
  <si>
    <t xml:space="preserve">Normal power recharging points, P ≤ 22kW (public) </t>
  </si>
  <si>
    <t>High power recharging points, P &gt; 22kW (public)</t>
  </si>
  <si>
    <t>Normal power recharging points, P ≤ 22kW (private)</t>
  </si>
  <si>
    <t xml:space="preserve">  • AC fast charging, 22kW &lt; P ≤ 43 kW (public)</t>
  </si>
  <si>
    <t xml:space="preserve">  • AC fast charging, 22kW &lt; P ≤ 43 kW (private)</t>
  </si>
  <si>
    <t>NUMBER OF AFV EXPECTED TO BE REGISTERED</t>
  </si>
  <si>
    <t>This non-binding, but recommended, Excel® template is intended to help Member States to comply with Article 10 of Directive 2014/94/EU.</t>
  </si>
  <si>
    <t>• Estimation of the number of alternative fuel vehicles expected by 2022, 2025 and 2030</t>
  </si>
  <si>
    <t>* Indicative figures</t>
  </si>
  <si>
    <t>State of the art on alternative fuels transport systems in the European Union</t>
  </si>
  <si>
    <t>https://op.europa.eu/en/publication-detail/-/publication/fd62065c-7a0b-11ea-b75f-01aa75ed71a1</t>
  </si>
  <si>
    <t>COMMISSION STAFF WORKING DOCUMENT Updated Detailed Assessment of the Member States Implementation Reports on the National Policy Frameworks for the development of the market as regards alternative fuels in the transport sector and the deployment of the relevant infrastructure Implementation of Art 10 (3) of Directive 2014/94/EU - SWD(2022) 33 final</t>
  </si>
  <si>
    <t>https://transport.ec.europa.eu/system/files/2022-03/SWD_2022_33.pdf</t>
  </si>
  <si>
    <t>[EC]</t>
  </si>
  <si>
    <t>Proposal for a REGULATION OF THE EUROPEAN PARLIAMENT AND OF THE COUNCIL on the deployment of alternative fuels infrastructure, and repealing Directive 2014/94/EU of the European Parliament and of the Council</t>
  </si>
  <si>
    <t>https://eur-lex.europa.eu/legal-content/en/TXT/?uri=CELEX%3A52021PC0559</t>
  </si>
  <si>
    <t>COM/2021/559 final</t>
  </si>
  <si>
    <t xml:space="preserve">COMMISSION IMPLEMENTING DECISION C(2022)1710 of 24.3.2022 on a standardisation request to the European standardisation organisations as regards communication exchange, electricity and hydrogen supply for road, maritime transport and inland navigation in support of Directive 2014/94/EU and its planned revision under the ‘Fit for 55’ package (repeals C(2015) 1330 final of 12 March 2015; 'M/533') </t>
  </si>
  <si>
    <t>https://ec.europa.eu/growth/tools-databases/mandates/index.cfm?fuseaction=refSearch.search#</t>
  </si>
  <si>
    <t xml:space="preserve">M/581 </t>
  </si>
  <si>
    <t>Percentage of different fuels for transport [%]</t>
  </si>
  <si>
    <t xml:space="preserve">  • DC fast charging,  P &lt; 150 kW (public)</t>
  </si>
  <si>
    <t xml:space="preserve">  • DC ultrafast charging, P ≥ 150 kW (public)</t>
  </si>
  <si>
    <t xml:space="preserve">  • DC fast charging,  P &lt; 150 kW (private)</t>
  </si>
  <si>
    <t xml:space="preserve">  • DC ultrafast charging, P ≥ 150 kW (private)</t>
  </si>
  <si>
    <t>ND</t>
  </si>
  <si>
    <t>Source</t>
  </si>
  <si>
    <t>RR-DEM 2022</t>
  </si>
  <si>
    <t>RVO</t>
  </si>
  <si>
    <t>Passenger Cars -&gt; Duel fuel (natural gas &amp; gasoline)</t>
  </si>
  <si>
    <t>Light Commercial Vehicles -&gt; Duel fuel (natural gas &amp; gasoline)</t>
  </si>
  <si>
    <t>Comments</t>
  </si>
  <si>
    <t>-</t>
  </si>
  <si>
    <t xml:space="preserve">AF refuelling points (public) </t>
  </si>
  <si>
    <t>AF refuelling points (total) - HVO 100%</t>
  </si>
  <si>
    <t>BREEAM</t>
  </si>
  <si>
    <t>Werkgroep vergunningverlening HRS</t>
  </si>
  <si>
    <t>Lean &amp; Green Personal Mobility</t>
  </si>
  <si>
    <t>Cooperation aiming to obtain a uniform licensing for hydrogen tankstations.</t>
  </si>
  <si>
    <t>Coupling charging points to renewable energy supply aids in obtaining certificats.</t>
  </si>
  <si>
    <t>Certificat when stimulating the use of vehicles on alternative fuels</t>
  </si>
  <si>
    <t>Water - Inland</t>
  </si>
  <si>
    <t>Water - Seagoing</t>
  </si>
  <si>
    <t>Uitrol alternatieve laad- en tankinfrastructuur</t>
  </si>
  <si>
    <t>Combination of measures to support deployment of alternative fuel infrastructure.</t>
  </si>
  <si>
    <t>Convenant waterstofmobiliteit</t>
  </si>
  <si>
    <t>Objective to realise 50 hydrogen stations, 15.000 hydrogen cars and 3.000 heavy vehicles with a fuel cell by 2025</t>
  </si>
  <si>
    <t>For AFV and AFI</t>
  </si>
  <si>
    <t>Comment / Source</t>
  </si>
  <si>
    <t>Bestuursakkoord Zero Emissie Doelgroepenvervoer (BAZED)</t>
  </si>
  <si>
    <t xml:space="preserve">Objective to be emission free as much as possible by 2025 and completely emission free by 2030 for target group transport </t>
  </si>
  <si>
    <t>Convenant zero-emissie reinigingsvoertuigen</t>
  </si>
  <si>
    <t>Agreement to purchase only ZE cleaning vehicles by the start of 2030.</t>
  </si>
  <si>
    <t>document (eerstekamer.nl)</t>
  </si>
  <si>
    <t>Rijkswagenpark emissieloos in 2028</t>
  </si>
  <si>
    <t>Agreement to have an emission free vehicle park at RWS by 2028</t>
  </si>
  <si>
    <t>AFV and AFI</t>
  </si>
  <si>
    <t>Versnellen (regionale) uitrol laadinfrastructuur</t>
  </si>
  <si>
    <t>As part of the NAL agreements are made to ensure fast deployment of infrastructure to keep up with growth of alternative fuel vehicles.</t>
  </si>
  <si>
    <t>Investering van 75 miljoen in fietsenstallingen bij OV-knooppunten</t>
  </si>
  <si>
    <t>Road and rail</t>
  </si>
  <si>
    <t>Verbreding SDE++-regeling naar geavanceerde biobrandstoffen</t>
  </si>
  <si>
    <t>Subsidy scheme to support low CO2 production initiatives of alternative fuels.</t>
  </si>
  <si>
    <t>Biokerosineproductie in Nederland</t>
  </si>
  <si>
    <t>Investment in a biofuel plant in DelfZijl for the aviation industry</t>
  </si>
  <si>
    <t>* Only part of this subsidy is used for mobility projects.</t>
  </si>
  <si>
    <t>*This budget came from private parties and municipality funding</t>
  </si>
  <si>
    <t>250000*</t>
  </si>
  <si>
    <t>Elektrische afhandeling FPU's en e-GPU's</t>
  </si>
  <si>
    <t>Schiphol is comitted to have all ground activities performed by zero emission verhicles by 2030</t>
  </si>
  <si>
    <t>Luchtvaartsector overhandigt actieplan ‘Slim en Duurzaam’ aan minister I&amp;W (schiphol.nl)</t>
  </si>
  <si>
    <t>Bestuursakkoord Zero Emissie Busvervoer (BAZEB)</t>
  </si>
  <si>
    <t>Involved parties create pilots and validation projects to gain knowledge and experience with zero emission busses.</t>
  </si>
  <si>
    <t>Yearly investment until 2025</t>
  </si>
  <si>
    <t>Slimme laadinfrastructuur stimuleren</t>
  </si>
  <si>
    <t>Subsidy scheme for demonstration of smart charging infrastructure</t>
  </si>
  <si>
    <t>TBA</t>
  </si>
  <si>
    <t>75000 (partially)</t>
  </si>
  <si>
    <t>13.000.000 (small part)</t>
  </si>
  <si>
    <t>Stimuleren logistieke laadinfrastructuur</t>
  </si>
  <si>
    <t>Research and identification of required infrastructure</t>
  </si>
  <si>
    <t>n/a</t>
  </si>
  <si>
    <t>DKTI-transport</t>
  </si>
  <si>
    <t>Demonstration scheme climate technologies and innovations in transport schemes for vehicles and infratructure on alternative fuels.</t>
  </si>
  <si>
    <t>Electricity, hydrogen &amp; biofuel</t>
  </si>
  <si>
    <t>Fiscale en financiele stimuleringsprogramma's nulemissiepersonenauto's (2022-2024)</t>
  </si>
  <si>
    <t>Energie-investeringsaftrek (EIA)</t>
  </si>
  <si>
    <t>Fiscal construction for investments in CO2 reduction, efficient technique and renewable energy.</t>
  </si>
  <si>
    <t>Beleidsoverzicht en factsheets beleidsinstrumenten &amp; https://www.rvo.nl/subsidie-en-financieringswijzer/energie-investeringsaftrek/ondernemers</t>
  </si>
  <si>
    <t>Schone lucht akkoord (SLA)</t>
  </si>
  <si>
    <t>Subsidy scheme for emission reducing projects. Mobility is only a part of the scope.</t>
  </si>
  <si>
    <t>Specifieke Uitkering Schone Lucht Akkoord (SpUk SLA) (rvo.nl)</t>
  </si>
  <si>
    <t>MOOI</t>
  </si>
  <si>
    <t>Subsidy for mission driven research, development and innovation. Subcategory 1314 focused on electric vehicle infrastructure.</t>
  </si>
  <si>
    <t>PPS</t>
  </si>
  <si>
    <t>Public-private coalision awarding an allowance towards research organisations for R&amp;D towards housing and infrastructure.</t>
  </si>
  <si>
    <t>AFI and AFV</t>
  </si>
  <si>
    <t>All R&amp;D projects towards sustainable transport. Subsidy was awarded in equall parts to the automotive, aviation and maritime sector.</t>
  </si>
  <si>
    <t>Bron: https://www.rvo.nl/subsidie-en-financieringswijzer/subsidieregeling-rd-mobiliteitssectoren-rdm</t>
  </si>
  <si>
    <t>Demonstratie klimaattechnologieën en -innovaties in transport (DKTI-transport) (rvo.nl)</t>
  </si>
  <si>
    <t>Exemption of BPM (promote zero emission vehicles)</t>
  </si>
  <si>
    <t>The exemption from registration tax for zero emission vehicles</t>
  </si>
  <si>
    <t>M1.3</t>
  </si>
  <si>
    <t>Exemption of MRB (promote zero emission vehicles)</t>
  </si>
  <si>
    <t>The exemption from vehicle tax for zero emission vehicles</t>
  </si>
  <si>
    <t>M1.4</t>
  </si>
  <si>
    <t xml:space="preserve">Both Fuel-cell and battery electric vehicles </t>
  </si>
  <si>
    <t>Promote private electric vehicles (SEPP)</t>
  </si>
  <si>
    <t>Purchase subsidy for private owners of electric vehicles</t>
  </si>
  <si>
    <t>Bron: https://zoek.officielebekendmakingen.nl/stcrt-2020-28162.html</t>
  </si>
  <si>
    <t>Comments/ source</t>
  </si>
  <si>
    <t>Bron: https://www.rvo.nl/subsidie-en-financieringswijzer/seba</t>
  </si>
  <si>
    <t>M1.5</t>
  </si>
  <si>
    <t>91400 (2022)</t>
  </si>
  <si>
    <t>promote PHEV's (MRB)</t>
  </si>
  <si>
    <t>The 50% reduced rate in the annual vehicle tax for vehicles emitting between 0 and 51 gr CO2/km will be extended up until 2024. In 2025 a 25% reduced rate applies.</t>
  </si>
  <si>
    <t>M1.1.1</t>
  </si>
  <si>
    <t>M1.1.2</t>
  </si>
  <si>
    <t>M1.1.3</t>
  </si>
  <si>
    <t>M1.1.4</t>
  </si>
  <si>
    <t>M1.1.5</t>
  </si>
  <si>
    <t>Reduced tarrif on taxable benefit for private use of company car.</t>
  </si>
  <si>
    <t>Electric vehicles have a reduced tarrif on taxable benefit for privat use of a company car. The tarrifs gradually increase again up to the regular 22% in 2026.</t>
  </si>
  <si>
    <t>promote zero emission vehicles (dieselaccijns)</t>
  </si>
  <si>
    <t>The excise duty on diesel will be increased by € .01/l in 2021 and 2023</t>
  </si>
  <si>
    <t>structural</t>
  </si>
  <si>
    <t>All diesel vehicles</t>
  </si>
  <si>
    <t>Temporary deduction of the level of the dieselaccijns in 2022</t>
  </si>
  <si>
    <t>Accijns tijdelijk verlaagd in 2022 (update) (belastingdienst.nl)</t>
  </si>
  <si>
    <t>Uitwerking varianten van betalen naar gebruik</t>
  </si>
  <si>
    <t>Alternate options to charge users of private cars for road use.</t>
  </si>
  <si>
    <t>Promote zero emission company vehicles (SEBA)</t>
  </si>
  <si>
    <t>Purchase subsidy for zero emission compacy vehicles reimbursing 10% of the nett catalogue price</t>
  </si>
  <si>
    <t>M1.6</t>
  </si>
  <si>
    <t>promote zero emission vehicles (MIA/Vamil)</t>
  </si>
  <si>
    <t>M1.7</t>
  </si>
  <si>
    <t xml:space="preserve">(MIA/Vamil) additional tax decution on taxes on profits (CIT and PIT) apply for various investments in environmentally vehicles and charging infrastructure. This applies for example for all zero-emission vehicles (cars and vans) </t>
  </si>
  <si>
    <t>MIA en Vamil voor ondernemers (rvo.nl)</t>
  </si>
  <si>
    <t xml:space="preserve">The MIA/Vamil is always determined only for the next year. </t>
  </si>
  <si>
    <t>M1.8</t>
  </si>
  <si>
    <t>Integraal duurzaamheidskader biomassa</t>
  </si>
  <si>
    <t>Changes in policy and regulations to enforce the use of biofuels don't stagnate development of other renewable fuels.</t>
  </si>
  <si>
    <t>M1.9</t>
  </si>
  <si>
    <t>Implementatie RED II via verplichting in Wet milieubeheer</t>
  </si>
  <si>
    <t xml:space="preserve">Comittment to use an additional 27 petajoule renewable fuels for road mobility and 5 petajoule for inland water transport by 2030. </t>
  </si>
  <si>
    <t>Road and Water (inland)</t>
  </si>
  <si>
    <t>Communicatiecampagne elektrisch rijden</t>
  </si>
  <si>
    <t>Information campaign to inform consumers, vendors and policy makers about the advantages of electric driving.</t>
  </si>
  <si>
    <t>M1.10</t>
  </si>
  <si>
    <t>M1.11</t>
  </si>
  <si>
    <t>Klimaatneutraal en circulair aanbesteden in grond, weg en waterbouw</t>
  </si>
  <si>
    <t>Enforce the use of clean machines in public tenders.</t>
  </si>
  <si>
    <t>Public procurement incentive</t>
  </si>
  <si>
    <t>Road and water</t>
  </si>
  <si>
    <t>M1.12</t>
  </si>
  <si>
    <t>M1.13</t>
  </si>
  <si>
    <t>Green deal Autodelen II</t>
  </si>
  <si>
    <t>Ambition to reach 100.000 shared cars with 700.000 users of shared cars.</t>
  </si>
  <si>
    <t>Participation in pilot program of CORSIA</t>
  </si>
  <si>
    <t>Luchtvaart in EU-ETS (intra-Europese vluchten)</t>
  </si>
  <si>
    <t>CORSIA</t>
  </si>
  <si>
    <t>Capaciteitsrestricties Schiphol</t>
  </si>
  <si>
    <t>M1.14</t>
  </si>
  <si>
    <t>M1.15</t>
  </si>
  <si>
    <t>Limit on the maximum number (500.000) of flight movements from and to Schiphol airport.</t>
  </si>
  <si>
    <t>Opening Lelystad Airport voor commerciële vluchten</t>
  </si>
  <si>
    <t>Verhoging vliegbelasting Rutte-IV (opbrengsten x3)</t>
  </si>
  <si>
    <t>M1.16</t>
  </si>
  <si>
    <t>Raise of the tariff of tickets by a factor of 3 per departing passenger (starting in 2023).</t>
  </si>
  <si>
    <t>Nationale of Europese bijmengverplichting duurzame luchtvaartbrandstoffen</t>
  </si>
  <si>
    <t>Objective to implement a national obligation to mix in 14% biofuel in aviation fuel by 2030</t>
  </si>
  <si>
    <t>M1.17</t>
  </si>
  <si>
    <t>INEK</t>
  </si>
  <si>
    <t>Maatregelen ter ondersteuning van minimaal 32% hernieuwbare energie in 2030</t>
  </si>
  <si>
    <t>M1.18</t>
  </si>
  <si>
    <t>M1.19</t>
  </si>
  <si>
    <t>Vrachtwagenheffing en terugsluis opbrengsten</t>
  </si>
  <si>
    <t>Implementation of taxes on trucks. Revenu of these taxes is used to  offer an incentive to switch to EV trucks and nesecary infrastructure.</t>
  </si>
  <si>
    <t>M1.20</t>
  </si>
  <si>
    <t>Policy to reduce the emission of greenhouse gasses through the enhancing the quality of fuels used in transport.</t>
  </si>
  <si>
    <t>Richtlijn brandstofkwaliteit (FQD)</t>
  </si>
  <si>
    <t>Rapportage Energie voor Vervoer in Nederland 2021 (eerstekamer.nl)</t>
  </si>
  <si>
    <t>Besluit energie vervoer 2022-2030 (RED II)</t>
  </si>
  <si>
    <t>M1.21</t>
  </si>
  <si>
    <t>Policy to oblige the fuel suppliers to realise a 14% marketshare of transport powered by renewable energy sources in 2030.</t>
  </si>
  <si>
    <t>Flankerend beleid; differentatie parkeertarieven, batterijcheck en -garantie</t>
  </si>
  <si>
    <t>CO2-norm vrachtauto's per 2030 van 30% lager dan het gerealiseerde niveau in 2019/2020</t>
  </si>
  <si>
    <t>Truck manufacturers will be required to CO2 emissions from new trucks by an average of 15% in 2025 and 30% in 2030 in comparison to the emissions in 2019.</t>
  </si>
  <si>
    <t>EU Fit-for-55 Effecten van strengere CO2-normen op personen- en bestelauto’s in Nederland en aanvullende ZE-reductiepotentie mobiliteit | Rapport | Rijksoverheid.nl</t>
  </si>
  <si>
    <t>M1.22</t>
  </si>
  <si>
    <t>M1.23</t>
  </si>
  <si>
    <t>CO2-norm bestelauto's 147 g/km per 2020 en aanscherping met 31% per 2030</t>
  </si>
  <si>
    <t>The maximum emission of CO2 for new vans is 147 g/km and has to be reduced by 15% in 2025 and 31% in 2030.</t>
  </si>
  <si>
    <t>Subsidieregeling Schoon en Emisslieloos Bouwen (SSEB)</t>
  </si>
  <si>
    <t>Subsidy for purchasing zero-emission construction machinery or infrastructure.</t>
  </si>
  <si>
    <t>Subsidieregeling Schoon en Emissieloos Bouwmaterieel (SSEB) (rvo.nl)</t>
  </si>
  <si>
    <t>M1.24</t>
  </si>
  <si>
    <t>M1.25</t>
  </si>
  <si>
    <t>Convenant en Routekaart Schoon en Emissieloos Bouwen</t>
  </si>
  <si>
    <t>SEB | Routekaart schoon en emissieloos bouwen (opwegnaarseb.nl)</t>
  </si>
  <si>
    <t>Plan to commit towards a clean and sustainable construction sector in 2030.</t>
  </si>
  <si>
    <t>M1.26</t>
  </si>
  <si>
    <t>Meerjarenprogramma Infrastructuur, Ruimte en Transport (MIRT)</t>
  </si>
  <si>
    <t>560000 (partially)</t>
  </si>
  <si>
    <t>705000 (partially)</t>
  </si>
  <si>
    <t>Policy to subsidize initiatives boosting the infrastructure, space and transport in terms of sustainability.</t>
  </si>
  <si>
    <t>M1.27</t>
  </si>
  <si>
    <t>CO2-norm personenauto's 95 g/km per 2021 en aanscherping 37,5% per 2030.</t>
  </si>
  <si>
    <t>The maximum emission of CO2 for new passenger cars is 95 g/km and has to be reduced by 15% in 2025 and 31% in 2030.</t>
  </si>
  <si>
    <t>CO2-normen personenauto's en bestelauto's per 2035.</t>
  </si>
  <si>
    <t>All newly build passenger cars and vans are prohibited to emit any CO2 emissions.</t>
  </si>
  <si>
    <t>Nieuwe testprocedure voor brandstofverbruik en emissies van personen- en bestelauto's,</t>
  </si>
  <si>
    <t xml:space="preserve">Integrating a new testing procedure (WLTP) to check the exhaust emissions of cars. </t>
  </si>
  <si>
    <t>Clean vehicle directive</t>
  </si>
  <si>
    <t>Policy aiming to increase the share of clean and zero-emission vehicles through public procurement.</t>
  </si>
  <si>
    <t>Clean Vehicles Directive - Europa decentraal</t>
  </si>
  <si>
    <t>Herziene eurovignetrichtlijn EU</t>
  </si>
  <si>
    <t xml:space="preserve">The Eurovignette directive has been revised and mainly increases the rates of heavier and environmentally harmful vehicles. </t>
  </si>
  <si>
    <t>M1.28</t>
  </si>
  <si>
    <t>Vaststelling van de begrotingsstaten van het Ministerie van Infrastructuur en Waterstaat (XII) voor het jaar 2022 | Tweede Kamer der Staten-Generaal</t>
  </si>
  <si>
    <t>Regeling bevordering schone wegvoertuigen (implementatie Clean vehicles directive)</t>
  </si>
  <si>
    <t xml:space="preserve">The regulation obliges the contracting authorities to comply with a minimum percentage of zero-emission transport- and service vehicles. </t>
  </si>
  <si>
    <t>Werkgeversaanpak fietsgebruik</t>
  </si>
  <si>
    <t>wetten.nl - Regeling - Regeling bevordering schone wegvoertuigen - BWBR0045768 (overheid.nl)</t>
  </si>
  <si>
    <t>Programme which aims to stimulate employers to encourage employees to travel to work by bike.</t>
  </si>
  <si>
    <t>Werkgevers stimuleren fietsgebruik medewerkers | Fiets | Rijksoverheid.nl</t>
  </si>
  <si>
    <t>Mobility as a Service (MaaS)</t>
  </si>
  <si>
    <t>An online application to plan, book and pay for all types of transport and which aims to improve the mobility system.</t>
  </si>
  <si>
    <t>M1.29</t>
  </si>
  <si>
    <t>Kies de beste band</t>
  </si>
  <si>
    <t xml:space="preserve">Programme to aid towards choosing and maintaining the best tyre condition, thereby reducing the amount of avoidable emissions. </t>
  </si>
  <si>
    <t>Ruimere fietsparkeernormen bij bedrijven en woningen vastleggen binnen de NOVI</t>
  </si>
  <si>
    <t>Within the NOVI, the (regional) government has agreed upon wider bicycle parking standards at companies and houses to stimulate bicycle related transport.</t>
  </si>
  <si>
    <t>M1.30</t>
  </si>
  <si>
    <t>Beleidsoverzicht en factsheets beleidsinstrumenten (pbl.nl)</t>
  </si>
  <si>
    <t>M1.31</t>
  </si>
  <si>
    <t>Publieksvoorlichting duurzaam reisgedrag werknemers</t>
  </si>
  <si>
    <t>Introduction of several information and communication tools to aid towards a more sustainable transport sector.</t>
  </si>
  <si>
    <t>Online tool</t>
  </si>
  <si>
    <t>Betrekken regionale netwerken van werkgevers, regionale uitwerking aan MIRT-tafels</t>
  </si>
  <si>
    <t>Tool which focuses on implementing a new standard of business travel on a regional level and contribute towards 500 employers reaching 50% reduction in CO2 emissions in 2030 (compared to 2016).</t>
  </si>
  <si>
    <t>Opstellen uitvoeringsagenda Zero Emissie Stadslogistiek</t>
  </si>
  <si>
    <t>M1.32</t>
  </si>
  <si>
    <t>Drafting a implementation agenda for establishing zero emission zones in 30 - 40 cities starting in 2025.</t>
  </si>
  <si>
    <t>Groeifonds duurzame luchtvaart</t>
  </si>
  <si>
    <t>M1.33</t>
  </si>
  <si>
    <t>Investment contributing towards climate-neutral aviation in 2050.</t>
  </si>
  <si>
    <t>383000 (119000 conditional)</t>
  </si>
  <si>
    <t>Home - Luchtvaart in Transitie (vaartindeluchtvaart.nl)</t>
  </si>
  <si>
    <t>M1.34</t>
  </si>
  <si>
    <t>Missiegedreven Kennis- en Innovatieprogramma's (MIPS)</t>
  </si>
  <si>
    <t>Almost no information available.</t>
  </si>
  <si>
    <t>Uitbreiding coaltie Anders Reizen naar 500 werkgevers in 2030.</t>
  </si>
  <si>
    <t>Expand a coalition of employers which strives to achieve 50% CO2 emission reduction within business travel.</t>
  </si>
  <si>
    <t>Normstelling werkgerelateerde mobiliiteit</t>
  </si>
  <si>
    <t>M1.35</t>
  </si>
  <si>
    <t>Implementing standard rules in terms of business travel, private fleets and logistics to realize a 1 megaton CO2 reduction by 2030.</t>
  </si>
  <si>
    <t>M3.3</t>
  </si>
  <si>
    <t>Tools to encourage switching to electrically powered transport (by means of differentiation in fines and battery warranty).</t>
  </si>
  <si>
    <t>Nationaal toegangspunt laadpuntendata</t>
  </si>
  <si>
    <t>Charge post operators are obliged to display their data online at the website of Nationale Databank Wegverkeergegevens (NDW).</t>
  </si>
  <si>
    <t>Opening of Lelystad airport to reduce trafic to Schiphol airport. (Situation without commerical traffic assumed).</t>
  </si>
  <si>
    <t>Incentive package for the purchase and maintainance of zero-emission passenger cars.</t>
  </si>
  <si>
    <t>To partially counteract the rising fuel prices due to the ongoing war between Russia and Ukraine.</t>
  </si>
  <si>
    <t>Verlaging energiebelasting op walstroom</t>
  </si>
  <si>
    <t>Reduction in taxes associated with the usage of shore power to dissuade less sustainable options.</t>
  </si>
  <si>
    <t>18. Aanpassen verlaagd tarief walstroom | Ministerie van Financiën - Rijksoverheid (rijksfinancien.nl)</t>
  </si>
  <si>
    <t>Zero-emissie binnenvaart batterij-elektrisch</t>
  </si>
  <si>
    <t>Investment aimed at expanding battery-electric inland maritime navigation.</t>
  </si>
  <si>
    <t>Zero-emissie varen wordt versneld ingevoerd - Zero Emission Services</t>
  </si>
  <si>
    <t>Verbod op varend ontgassen binnenvaart</t>
  </si>
  <si>
    <t>Landelijk verbod op varend ontgassen | Scheepvaart en havens | Rijksoverheid.nl</t>
  </si>
  <si>
    <t>Ban on discharging cargo fumes during sailing after unloading.</t>
  </si>
  <si>
    <t>Subsidieregeling Verduurzaming Binnenvaartschepen</t>
  </si>
  <si>
    <t>Subsidy for purchasing  more sustainable motors for inland navigation.</t>
  </si>
  <si>
    <t>Subsidieregeling Verduurzaming Binnenvaartschepen (rvo.nl)</t>
  </si>
  <si>
    <t>Walstroomverplichting vanaf 2030 voor scheepvaart</t>
  </si>
  <si>
    <t>Tijdelijke subsidieregeling walstroom schepen</t>
  </si>
  <si>
    <t>Tijdelijke subsidieregeling walstroom zeeschepen (rvo.nl)</t>
  </si>
  <si>
    <t xml:space="preserve">Temporary subsidy to encourage switching to shore powered alternative in the marine sector. </t>
  </si>
  <si>
    <t>Green deal zeevaart, binnenvaart en havens</t>
  </si>
  <si>
    <t>Agreement to reduce both harmful emissions to air and greenhouse emissions in the marine sector.</t>
  </si>
  <si>
    <t>Mandation of shore power such that harbored ships do not emit any CO2 starting in 2030.</t>
  </si>
  <si>
    <t>M1.36</t>
  </si>
  <si>
    <t>M1.37</t>
  </si>
  <si>
    <t>M1.38</t>
  </si>
  <si>
    <t>M1.39</t>
  </si>
  <si>
    <t>M1.40</t>
  </si>
  <si>
    <t>M1.41</t>
  </si>
  <si>
    <t>M.142</t>
  </si>
  <si>
    <t>Emission trading system (ETS) is only valid in the european airspace and most are distributed freely among the airlines.</t>
  </si>
  <si>
    <t>Allocation of 75 million euros to co-finance investments in bicycle parking facilities at public transport hubs to promote the usage of bicycles.</t>
  </si>
  <si>
    <t>Footnote: past and current numbers are taken from HbR. Target numbers from LNG are calculated according to the increase in number of ships. Assumed that the gained percentage in LNG is substracted from MGO. Therefore, Fuel oil and MDO percentages remain the same for 2020,2025,2030.</t>
  </si>
  <si>
    <t>Footnote: fuel use estimated at 500 ton per ship per year. 30% of schips is accounted for in the Netherlands. LNG use is 100% of diesel use. Percentages based on number of ships</t>
  </si>
  <si>
    <t>Expectation based on 'Bestuursakkoord Zero OV Bus', using 80%/20% ratio between electric and hydrogen busses.</t>
  </si>
  <si>
    <t>2020*</t>
  </si>
  <si>
    <t>2021*</t>
  </si>
  <si>
    <t>https://www.tweedekamer.nl/kamerstukken/brieven_regering/detail?id=2021Z17593&amp;did=2021D37744</t>
  </si>
  <si>
    <t>https://www.rijksoverheid.nl/documenten/rapporten/2021/09/21/bijlage-1-mirt-overzicht-2022</t>
  </si>
  <si>
    <t>Mopeds and motorcycles. Excl: pedelecs, Quad's &amp; tricycles</t>
  </si>
  <si>
    <t>Climate agreemeent ambition 2030: 100% new sales are electric vehicles</t>
  </si>
  <si>
    <t>Climate agreemeent ambition 2030: 115,000 ZE. Assuming 90%/10% ratio between electric and hydrogen</t>
  </si>
  <si>
    <t>Climate agreemeent ambition 2030: 10,000 ZE. Assuming 90%/10% distribution between electric and hydrogen vehicles</t>
  </si>
  <si>
    <t>Climate agreemeent ambition 2030: 150 ZE ships, of which 100% electric</t>
  </si>
  <si>
    <t>LNG platform 2030 ambition: 3,500 tot 7,000 LNG trucks</t>
  </si>
  <si>
    <t>Expectation TNO, maximum 160 ships</t>
  </si>
  <si>
    <t>Climate agreemeent ambition 2025 and 2030</t>
  </si>
  <si>
    <t>Climate agreemeent ambition 2030: 150 ZE ships of which 50 on hydrogen</t>
  </si>
  <si>
    <t>ANNEX I / 7</t>
  </si>
  <si>
    <t>CNG and LNG together</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</si>
</sst>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 #,##0.00_ ;_ * \-#,##0.00_ ;_ * &quot;-&quot;??_ ;_ @_ "/>
    <numFmt numFmtId="164" formatCode="_-[$€-2]\ * #,##0_-;\-[$€-2]\ * #,##0_-;_-[$€-2]\ * &quot;-&quot;_-;_-@_-"/>
    <numFmt numFmtId="165" formatCode="#,##0_ ;\-#,##0\ "/>
    <numFmt numFmtId="166" formatCode="0.0%"/>
    <numFmt numFmtId="167" formatCode="_ * #,##0_ ;_ * \-#,##0_ ;_ * &quot;-&quot;??_ ;_ @_ "/>
  </numFmts>
  <fonts count="41" x14ac:knownFonts="1">
    <font>
      <sz val="11"/>
      <color theme="1"/>
      <name val="Calibri"/>
      <family val="2"/>
      <scheme val="minor"/>
    </font>
    <font>
      <sz val="11"/>
      <color theme="1"/>
      <name val="Calibri"/>
      <family val="2"/>
      <charset val="238"/>
      <scheme val="minor"/>
    </font>
    <font>
      <sz val="11"/>
      <color rgb="FFFF0000"/>
      <name val="Calibri"/>
      <family val="2"/>
      <scheme val="minor"/>
    </font>
    <font>
      <b/>
      <sz val="11"/>
      <color theme="1"/>
      <name val="Calibri"/>
      <family val="2"/>
      <scheme val="minor"/>
    </font>
    <font>
      <sz val="11"/>
      <color theme="1"/>
      <name val="Calibri"/>
      <family val="2"/>
    </font>
    <font>
      <b/>
      <sz val="11"/>
      <color theme="1"/>
      <name val="Calibri"/>
      <family val="2"/>
    </font>
    <font>
      <b/>
      <sz val="11"/>
      <color rgb="FF333333"/>
      <name val="Calibri"/>
      <family val="2"/>
    </font>
    <font>
      <b/>
      <sz val="9"/>
      <color theme="1"/>
      <name val="Calibri"/>
      <family val="2"/>
      <scheme val="minor"/>
    </font>
    <font>
      <sz val="9"/>
      <color theme="1"/>
      <name val="Calibri"/>
      <family val="2"/>
      <scheme val="minor"/>
    </font>
    <font>
      <b/>
      <sz val="11"/>
      <color rgb="FFFF0000"/>
      <name val="Calibri"/>
      <family val="2"/>
      <scheme val="minor"/>
    </font>
    <font>
      <b/>
      <sz val="10"/>
      <color rgb="FF333333"/>
      <name val="Calibri"/>
      <family val="2"/>
    </font>
    <font>
      <b/>
      <sz val="10"/>
      <color theme="1"/>
      <name val="Calibri"/>
      <family val="2"/>
      <scheme val="minor"/>
    </font>
    <font>
      <b/>
      <sz val="11"/>
      <name val="Calibri"/>
      <family val="2"/>
      <scheme val="minor"/>
    </font>
    <font>
      <sz val="11"/>
      <name val="Calibri"/>
      <family val="2"/>
      <scheme val="minor"/>
    </font>
    <font>
      <sz val="10"/>
      <color theme="1"/>
      <name val="Calibri"/>
      <family val="2"/>
      <scheme val="minor"/>
    </font>
    <font>
      <b/>
      <sz val="10"/>
      <color rgb="FFFF0000"/>
      <name val="Calibri"/>
      <family val="2"/>
      <scheme val="minor"/>
    </font>
    <font>
      <b/>
      <sz val="12"/>
      <color theme="1"/>
      <name val="Calibri"/>
      <family val="2"/>
      <scheme val="minor"/>
    </font>
    <font>
      <b/>
      <sz val="12"/>
      <name val="Calibri"/>
      <family val="2"/>
      <scheme val="minor"/>
    </font>
    <font>
      <b/>
      <sz val="10"/>
      <name val="Calibri"/>
      <family val="2"/>
    </font>
    <font>
      <sz val="10"/>
      <name val="Calibri"/>
      <family val="2"/>
      <scheme val="minor"/>
    </font>
    <font>
      <sz val="10"/>
      <name val="Calibri"/>
      <family val="2"/>
    </font>
    <font>
      <b/>
      <sz val="10"/>
      <name val="Calibri"/>
      <family val="2"/>
      <scheme val="minor"/>
    </font>
    <font>
      <u/>
      <sz val="11"/>
      <color theme="10"/>
      <name val="Calibri"/>
      <family val="2"/>
      <scheme val="minor"/>
    </font>
    <font>
      <u/>
      <sz val="11"/>
      <color theme="11"/>
      <name val="Calibri"/>
      <family val="2"/>
      <scheme val="minor"/>
    </font>
    <font>
      <b/>
      <sz val="11"/>
      <color theme="0"/>
      <name val="Calibri"/>
      <family val="2"/>
      <scheme val="minor"/>
    </font>
    <font>
      <i/>
      <sz val="11"/>
      <color theme="1"/>
      <name val="Calibri"/>
      <family val="2"/>
      <scheme val="minor"/>
    </font>
    <font>
      <i/>
      <sz val="11"/>
      <name val="Calibri"/>
      <family val="2"/>
      <scheme val="minor"/>
    </font>
    <font>
      <sz val="11"/>
      <color rgb="FF00B0F0"/>
      <name val="Calibri"/>
      <family val="2"/>
      <scheme val="minor"/>
    </font>
    <font>
      <b/>
      <u/>
      <sz val="11"/>
      <color theme="10"/>
      <name val="Calibri"/>
      <family val="2"/>
      <scheme val="minor"/>
    </font>
    <font>
      <b/>
      <sz val="11"/>
      <name val="Calibri"/>
      <family val="2"/>
    </font>
    <font>
      <b/>
      <sz val="11"/>
      <color rgb="FF333333"/>
      <name val="Calibri"/>
      <family val="2"/>
      <scheme val="minor"/>
    </font>
    <font>
      <b/>
      <sz val="10"/>
      <name val="Calibri"/>
      <family val="2"/>
      <charset val="238"/>
    </font>
    <font>
      <b/>
      <u/>
      <sz val="11"/>
      <color theme="10"/>
      <name val="Calibri"/>
      <family val="2"/>
      <charset val="238"/>
      <scheme val="minor"/>
    </font>
    <font>
      <b/>
      <sz val="11"/>
      <color theme="1"/>
      <name val="Calibri"/>
      <family val="2"/>
      <charset val="238"/>
      <scheme val="minor"/>
    </font>
    <font>
      <sz val="11"/>
      <name val="Calibri"/>
      <family val="2"/>
      <charset val="238"/>
      <scheme val="minor"/>
    </font>
    <font>
      <i/>
      <sz val="10"/>
      <color theme="1"/>
      <name val="Calibri"/>
      <family val="2"/>
      <scheme val="minor"/>
    </font>
    <font>
      <sz val="10"/>
      <color theme="1"/>
      <name val="Calibri"/>
      <family val="2"/>
      <scheme val="minor"/>
    </font>
    <font>
      <sz val="11"/>
      <color theme="1"/>
      <name val="Calibri"/>
      <family val="2"/>
      <scheme val="minor"/>
    </font>
    <font>
      <sz val="10"/>
      <color rgb="FF333333"/>
      <name val="Calibri"/>
      <family val="2"/>
      <scheme val="minor"/>
    </font>
    <font>
      <b/>
      <sz val="8"/>
      <name val="Calibri"/>
      <family val="2"/>
      <scheme val="minor"/>
    </font>
    <font>
      <sz val="10"/>
      <name val="Arial"/>
      <family val="2"/>
    </font>
  </fonts>
  <fills count="13">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0" tint="-0.14999847407452621"/>
        <bgColor indexed="64"/>
      </patternFill>
    </fill>
    <fill>
      <patternFill patternType="solid">
        <fgColor theme="4"/>
        <bgColor theme="4"/>
      </patternFill>
    </fill>
    <fill>
      <patternFill patternType="solid">
        <fgColor theme="4" tint="0.79998168889431442"/>
        <bgColor theme="4" tint="0.79998168889431442"/>
      </patternFill>
    </fill>
    <fill>
      <patternFill patternType="solid">
        <fgColor theme="0" tint="-4.9989318521683403E-2"/>
        <bgColor indexed="64"/>
      </patternFill>
    </fill>
    <fill>
      <patternFill patternType="solid">
        <fgColor theme="0" tint="-0.249977111117893"/>
        <bgColor indexed="64"/>
      </patternFill>
    </fill>
    <fill>
      <patternFill patternType="solid">
        <fgColor rgb="FF00B050"/>
        <bgColor indexed="64"/>
      </patternFill>
    </fill>
    <fill>
      <patternFill patternType="solid">
        <fgColor rgb="FF00B0F0"/>
        <bgColor indexed="64"/>
      </patternFill>
    </fill>
    <fill>
      <patternFill patternType="solid">
        <fgColor rgb="FFFF0000"/>
        <bgColor indexed="64"/>
      </patternFill>
    </fill>
    <fill>
      <patternFill patternType="solid">
        <fgColor theme="9"/>
        <bgColor indexed="64"/>
      </patternFill>
    </fill>
  </fills>
  <borders count="84">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medium">
        <color auto="1"/>
      </top>
      <bottom/>
      <diagonal/>
    </border>
    <border>
      <left/>
      <right style="thin">
        <color auto="1"/>
      </right>
      <top/>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style="thin">
        <color auto="1"/>
      </right>
      <top style="medium">
        <color auto="1"/>
      </top>
      <bottom/>
      <diagonal/>
    </border>
    <border>
      <left style="thin">
        <color auto="1"/>
      </left>
      <right style="thin">
        <color auto="1"/>
      </right>
      <top style="medium">
        <color auto="1"/>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top style="medium">
        <color auto="1"/>
      </top>
      <bottom/>
      <diagonal/>
    </border>
    <border>
      <left style="medium">
        <color auto="1"/>
      </left>
      <right style="medium">
        <color auto="1"/>
      </right>
      <top style="medium">
        <color auto="1"/>
      </top>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medium">
        <color auto="1"/>
      </top>
      <bottom style="thin">
        <color auto="1"/>
      </bottom>
      <diagonal/>
    </border>
    <border>
      <left/>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bottom style="thin">
        <color auto="1"/>
      </bottom>
      <diagonal/>
    </border>
    <border>
      <left/>
      <right style="thin">
        <color auto="1"/>
      </right>
      <top style="thin">
        <color auto="1"/>
      </top>
      <bottom/>
      <diagonal/>
    </border>
    <border>
      <left style="medium">
        <color auto="1"/>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thin">
        <color auto="1"/>
      </right>
      <top style="medium">
        <color auto="1"/>
      </top>
      <bottom style="medium">
        <color auto="1"/>
      </bottom>
      <diagonal/>
    </border>
    <border>
      <left style="thin">
        <color auto="1"/>
      </left>
      <right/>
      <top/>
      <bottom style="thin">
        <color auto="1"/>
      </bottom>
      <diagonal/>
    </border>
    <border>
      <left style="thin">
        <color auto="1"/>
      </left>
      <right/>
      <top style="thin">
        <color auto="1"/>
      </top>
      <bottom/>
      <diagonal/>
    </border>
    <border>
      <left style="medium">
        <color auto="1"/>
      </left>
      <right/>
      <top/>
      <bottom/>
      <diagonal/>
    </border>
    <border>
      <left/>
      <right/>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thin">
        <color auto="1"/>
      </right>
      <top/>
      <bottom/>
      <diagonal/>
    </border>
    <border>
      <left style="thin">
        <color auto="1"/>
      </left>
      <right style="medium">
        <color auto="1"/>
      </right>
      <top/>
      <bottom/>
      <diagonal/>
    </border>
    <border>
      <left style="medium">
        <color auto="1"/>
      </left>
      <right style="medium">
        <color auto="1"/>
      </right>
      <top/>
      <bottom style="medium">
        <color auto="1"/>
      </bottom>
      <diagonal/>
    </border>
    <border>
      <left style="medium">
        <color auto="1"/>
      </left>
      <right/>
      <top/>
      <bottom style="thin">
        <color auto="1"/>
      </bottom>
      <diagonal/>
    </border>
    <border>
      <left/>
      <right style="medium">
        <color auto="1"/>
      </right>
      <top style="medium">
        <color auto="1"/>
      </top>
      <bottom/>
      <diagonal/>
    </border>
    <border>
      <left style="medium">
        <color auto="1"/>
      </left>
      <right/>
      <top style="thin">
        <color auto="1"/>
      </top>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diagonal/>
    </border>
    <border>
      <left/>
      <right/>
      <top/>
      <bottom style="thin">
        <color auto="1"/>
      </bottom>
      <diagonal/>
    </border>
    <border>
      <left/>
      <right/>
      <top style="thin">
        <color auto="1"/>
      </top>
      <bottom/>
      <diagonal/>
    </border>
    <border>
      <left/>
      <right style="medium">
        <color auto="1"/>
      </right>
      <top style="thin">
        <color auto="1"/>
      </top>
      <bottom style="thin">
        <color auto="1"/>
      </bottom>
      <diagonal/>
    </border>
    <border>
      <left/>
      <right style="medium">
        <color auto="1"/>
      </right>
      <top style="thin">
        <color auto="1"/>
      </top>
      <bottom/>
      <diagonal/>
    </border>
    <border>
      <left/>
      <right style="medium">
        <color auto="1"/>
      </right>
      <top style="thin">
        <color auto="1"/>
      </top>
      <bottom style="medium">
        <color auto="1"/>
      </bottom>
      <diagonal/>
    </border>
    <border>
      <left/>
      <right style="medium">
        <color auto="1"/>
      </right>
      <top style="medium">
        <color auto="1"/>
      </top>
      <bottom style="thin">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top/>
      <bottom style="medium">
        <color auto="1"/>
      </bottom>
      <diagonal/>
    </border>
    <border>
      <left style="thin">
        <color theme="4" tint="0.39997558519241921"/>
      </left>
      <right/>
      <top/>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top/>
      <bottom style="thin">
        <color theme="4" tint="0.39997558519241921"/>
      </bottom>
      <diagonal/>
    </border>
    <border>
      <left/>
      <right/>
      <top style="thin">
        <color theme="4" tint="0.39997558519241921"/>
      </top>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bottom style="medium">
        <color auto="1"/>
      </bottom>
      <diagonal/>
    </border>
    <border>
      <left/>
      <right style="medium">
        <color auto="1"/>
      </right>
      <top/>
      <bottom/>
      <diagonal/>
    </border>
    <border>
      <left/>
      <right style="medium">
        <color auto="1"/>
      </right>
      <top/>
      <bottom style="thin">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theme="4" tint="0.39997558519241921"/>
      </left>
      <right style="thin">
        <color theme="4" tint="0.39997558519241921"/>
      </right>
      <top/>
      <bottom style="thin">
        <color theme="4" tint="0.39997558519241921"/>
      </bottom>
      <diagonal/>
    </border>
    <border>
      <left style="thin">
        <color auto="1"/>
      </left>
      <right/>
      <top style="medium">
        <color auto="1"/>
      </top>
      <bottom/>
      <diagonal/>
    </border>
  </borders>
  <cellStyleXfs count="96">
    <xf numFmtId="0" fontId="0" fillId="0" borderId="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9" fontId="37" fillId="0" borderId="0" applyFont="0" applyFill="0" applyBorder="0" applyAlignment="0" applyProtection="0"/>
    <xf numFmtId="43" fontId="37" fillId="0" borderId="0" applyFont="0" applyFill="0" applyBorder="0" applyAlignment="0" applyProtection="0"/>
  </cellStyleXfs>
  <cellXfs count="869">
    <xf numFmtId="0" fontId="0" fillId="0" borderId="0" xfId="0"/>
    <xf numFmtId="0" fontId="0" fillId="0" borderId="0" xfId="0" applyAlignment="1">
      <alignment horizontal="center" vertical="center" wrapText="1"/>
    </xf>
    <xf numFmtId="0" fontId="0" fillId="0" borderId="1" xfId="0" applyBorder="1"/>
    <xf numFmtId="0" fontId="2" fillId="0" borderId="0" xfId="0" applyFont="1"/>
    <xf numFmtId="0" fontId="0" fillId="0" borderId="0" xfId="0" applyBorder="1" applyAlignment="1"/>
    <xf numFmtId="0" fontId="3" fillId="0" borderId="0" xfId="0" applyFont="1"/>
    <xf numFmtId="0" fontId="9" fillId="0" borderId="0" xfId="0" applyFont="1"/>
    <xf numFmtId="0" fontId="0" fillId="0" borderId="0" xfId="0" applyBorder="1"/>
    <xf numFmtId="0" fontId="8" fillId="0" borderId="0" xfId="0" applyFont="1" applyBorder="1"/>
    <xf numFmtId="0" fontId="8" fillId="0" borderId="0" xfId="0" applyFont="1" applyBorder="1" applyAlignment="1">
      <alignment horizontal="left" vertical="center"/>
    </xf>
    <xf numFmtId="0" fontId="0" fillId="0" borderId="0" xfId="0" applyBorder="1" applyAlignment="1">
      <alignment horizontal="left" vertical="center" wrapText="1"/>
    </xf>
    <xf numFmtId="0" fontId="0" fillId="0" borderId="0" xfId="0" applyBorder="1" applyAlignment="1">
      <alignment horizontal="left" vertical="center"/>
    </xf>
    <xf numFmtId="0" fontId="0" fillId="0" borderId="0" xfId="0" applyBorder="1" applyAlignment="1">
      <alignment horizontal="center" vertical="center"/>
    </xf>
    <xf numFmtId="0" fontId="15" fillId="0" borderId="0" xfId="0" applyFont="1"/>
    <xf numFmtId="0" fontId="0" fillId="0" borderId="0" xfId="0" applyAlignment="1">
      <alignment vertical="top" wrapText="1"/>
    </xf>
    <xf numFmtId="0" fontId="3" fillId="0" borderId="17" xfId="0" applyFont="1" applyBorder="1" applyAlignment="1">
      <alignment horizontal="center" vertical="center"/>
    </xf>
    <xf numFmtId="0" fontId="0" fillId="0" borderId="0" xfId="0" applyBorder="1" applyAlignment="1">
      <alignment vertical="center"/>
    </xf>
    <xf numFmtId="0" fontId="9" fillId="0" borderId="0" xfId="0" applyFont="1" applyBorder="1"/>
    <xf numFmtId="0" fontId="7" fillId="0" borderId="0" xfId="0" applyFont="1" applyBorder="1" applyAlignment="1">
      <alignment horizontal="center" vertical="center"/>
    </xf>
    <xf numFmtId="0" fontId="16" fillId="0" borderId="0" xfId="0" applyFont="1" applyBorder="1" applyAlignment="1">
      <alignment vertical="center"/>
    </xf>
    <xf numFmtId="0" fontId="0" fillId="0" borderId="0" xfId="0" applyBorder="1" applyAlignment="1">
      <alignment vertical="center" wrapText="1"/>
    </xf>
    <xf numFmtId="0" fontId="3" fillId="0" borderId="0" xfId="0" applyFont="1" applyAlignment="1"/>
    <xf numFmtId="0" fontId="10" fillId="0" borderId="0" xfId="0" applyFont="1" applyBorder="1" applyAlignment="1">
      <alignment vertical="center" wrapText="1"/>
    </xf>
    <xf numFmtId="0" fontId="0" fillId="0" borderId="0" xfId="0" applyAlignment="1">
      <alignment wrapText="1"/>
    </xf>
    <xf numFmtId="0" fontId="0" fillId="0" borderId="0" xfId="0" applyAlignment="1"/>
    <xf numFmtId="0" fontId="25" fillId="0" borderId="0" xfId="0" applyFont="1" applyBorder="1"/>
    <xf numFmtId="0" fontId="3" fillId="0" borderId="0" xfId="0" applyFont="1" applyBorder="1"/>
    <xf numFmtId="0" fontId="24" fillId="0" borderId="0" xfId="0" applyFont="1" applyBorder="1" applyAlignment="1">
      <alignment vertical="center" wrapText="1"/>
    </xf>
    <xf numFmtId="0" fontId="0" fillId="0" borderId="0" xfId="0" applyAlignment="1">
      <alignment horizontal="left" vertical="top" wrapText="1"/>
    </xf>
    <xf numFmtId="0" fontId="0" fillId="0" borderId="0" xfId="0"/>
    <xf numFmtId="0" fontId="19" fillId="0" borderId="7" xfId="0" applyFont="1" applyBorder="1" applyAlignment="1">
      <alignment horizontal="right"/>
    </xf>
    <xf numFmtId="0" fontId="18" fillId="2" borderId="35" xfId="0" applyFont="1" applyFill="1" applyBorder="1" applyAlignment="1">
      <alignment vertical="center" wrapText="1"/>
    </xf>
    <xf numFmtId="3" fontId="20" fillId="0" borderId="29" xfId="0" applyNumberFormat="1" applyFont="1" applyBorder="1" applyAlignment="1">
      <alignment horizontal="right" vertical="center" wrapText="1"/>
    </xf>
    <xf numFmtId="3" fontId="20" fillId="0" borderId="7" xfId="0" applyNumberFormat="1" applyFont="1" applyBorder="1" applyAlignment="1">
      <alignment horizontal="right" vertical="center" wrapText="1"/>
    </xf>
    <xf numFmtId="3" fontId="19" fillId="0" borderId="1" xfId="0" applyNumberFormat="1" applyFont="1" applyBorder="1" applyAlignment="1">
      <alignment horizontal="right" vertical="center" wrapText="1"/>
    </xf>
    <xf numFmtId="3" fontId="19" fillId="0" borderId="29" xfId="0" applyNumberFormat="1" applyFont="1" applyBorder="1" applyAlignment="1">
      <alignment horizontal="right" vertical="center" wrapText="1"/>
    </xf>
    <xf numFmtId="3" fontId="19" fillId="0" borderId="7" xfId="0" applyNumberFormat="1" applyFont="1" applyFill="1" applyBorder="1" applyAlignment="1">
      <alignment horizontal="right" vertical="center"/>
    </xf>
    <xf numFmtId="3" fontId="19" fillId="0" borderId="7" xfId="0" applyNumberFormat="1" applyFont="1" applyBorder="1" applyAlignment="1">
      <alignment horizontal="right" vertical="center" wrapText="1"/>
    </xf>
    <xf numFmtId="3" fontId="19" fillId="0" borderId="1" xfId="0" applyNumberFormat="1" applyFont="1" applyBorder="1" applyAlignment="1">
      <alignment horizontal="right" vertical="center"/>
    </xf>
    <xf numFmtId="3" fontId="19" fillId="0" borderId="7" xfId="0" applyNumberFormat="1" applyFont="1" applyBorder="1" applyAlignment="1">
      <alignment horizontal="right" vertical="center"/>
    </xf>
    <xf numFmtId="3" fontId="19" fillId="0" borderId="4" xfId="0" applyNumberFormat="1" applyFont="1" applyBorder="1" applyAlignment="1">
      <alignment horizontal="right" vertical="center" wrapText="1"/>
    </xf>
    <xf numFmtId="3" fontId="19" fillId="0" borderId="27" xfId="0" applyNumberFormat="1" applyFont="1" applyBorder="1" applyAlignment="1">
      <alignment horizontal="right" vertical="center" wrapText="1"/>
    </xf>
    <xf numFmtId="3" fontId="19" fillId="0" borderId="4" xfId="0" applyNumberFormat="1" applyFont="1" applyBorder="1" applyAlignment="1">
      <alignment horizontal="right" vertical="center"/>
    </xf>
    <xf numFmtId="3" fontId="19" fillId="0" borderId="5" xfId="0" applyNumberFormat="1" applyFont="1" applyBorder="1" applyAlignment="1">
      <alignment horizontal="right" vertical="center"/>
    </xf>
    <xf numFmtId="0" fontId="3" fillId="0" borderId="0" xfId="0" applyFont="1" applyAlignment="1">
      <alignment horizontal="left" vertical="center" wrapText="1"/>
    </xf>
    <xf numFmtId="0" fontId="19" fillId="0" borderId="44" xfId="0" applyFont="1" applyBorder="1" applyAlignment="1">
      <alignment horizontal="right"/>
    </xf>
    <xf numFmtId="0" fontId="12" fillId="0" borderId="0" xfId="0" applyFont="1"/>
    <xf numFmtId="3" fontId="20" fillId="0" borderId="63" xfId="0" applyNumberFormat="1" applyFont="1" applyFill="1" applyBorder="1" applyAlignment="1">
      <alignment horizontal="right" vertical="center"/>
    </xf>
    <xf numFmtId="0" fontId="0" fillId="0" borderId="0" xfId="0" applyAlignment="1">
      <alignment horizontal="left"/>
    </xf>
    <xf numFmtId="0" fontId="14" fillId="0" borderId="1" xfId="0" applyFont="1" applyFill="1" applyBorder="1" applyAlignment="1">
      <alignment vertical="top" wrapText="1"/>
    </xf>
    <xf numFmtId="0" fontId="14" fillId="0" borderId="7" xfId="0" applyFont="1" applyFill="1" applyBorder="1" applyAlignment="1">
      <alignment vertical="top" wrapText="1"/>
    </xf>
    <xf numFmtId="0" fontId="14" fillId="0" borderId="9" xfId="0" applyFont="1" applyFill="1" applyBorder="1" applyAlignment="1">
      <alignment vertical="top" wrapText="1"/>
    </xf>
    <xf numFmtId="0" fontId="14" fillId="0" borderId="10" xfId="0" applyFont="1" applyFill="1" applyBorder="1" applyAlignment="1">
      <alignment vertical="top" wrapText="1"/>
    </xf>
    <xf numFmtId="0" fontId="14" fillId="0" borderId="4" xfId="0" applyFont="1" applyFill="1" applyBorder="1" applyAlignment="1">
      <alignment vertical="center" wrapText="1"/>
    </xf>
    <xf numFmtId="164" fontId="14" fillId="0" borderId="26" xfId="0" applyNumberFormat="1" applyFont="1" applyFill="1" applyBorder="1" applyAlignment="1">
      <alignment wrapText="1"/>
    </xf>
    <xf numFmtId="0" fontId="14" fillId="0" borderId="4" xfId="0" applyFont="1" applyFill="1" applyBorder="1" applyAlignment="1">
      <alignment wrapText="1"/>
    </xf>
    <xf numFmtId="0" fontId="14" fillId="0" borderId="1" xfId="0" applyFont="1" applyFill="1" applyBorder="1" applyAlignment="1">
      <alignment vertical="center" wrapText="1"/>
    </xf>
    <xf numFmtId="164" fontId="14" fillId="0" borderId="6" xfId="0" applyNumberFormat="1" applyFont="1" applyFill="1" applyBorder="1" applyAlignment="1">
      <alignment wrapText="1"/>
    </xf>
    <xf numFmtId="164" fontId="14" fillId="0" borderId="1" xfId="0" applyNumberFormat="1" applyFont="1" applyFill="1" applyBorder="1" applyAlignment="1">
      <alignment wrapText="1"/>
    </xf>
    <xf numFmtId="164" fontId="14" fillId="0" borderId="28" xfId="0" applyNumberFormat="1" applyFont="1" applyFill="1" applyBorder="1" applyAlignment="1">
      <alignment wrapText="1"/>
    </xf>
    <xf numFmtId="0" fontId="14" fillId="0" borderId="1" xfId="0" applyFont="1" applyFill="1" applyBorder="1" applyAlignment="1">
      <alignment wrapText="1"/>
    </xf>
    <xf numFmtId="164" fontId="14" fillId="0" borderId="43" xfId="0" applyNumberFormat="1" applyFont="1" applyFill="1" applyBorder="1" applyAlignment="1">
      <alignment wrapText="1"/>
    </xf>
    <xf numFmtId="164" fontId="14" fillId="0" borderId="19" xfId="0" applyNumberFormat="1" applyFont="1" applyFill="1" applyBorder="1" applyAlignment="1">
      <alignment wrapText="1"/>
    </xf>
    <xf numFmtId="164" fontId="14" fillId="0" borderId="39" xfId="0" applyNumberFormat="1" applyFont="1" applyFill="1" applyBorder="1" applyAlignment="1">
      <alignment wrapText="1"/>
    </xf>
    <xf numFmtId="0" fontId="14" fillId="0" borderId="19" xfId="0" applyFont="1" applyFill="1" applyBorder="1" applyAlignment="1">
      <alignment wrapText="1"/>
    </xf>
    <xf numFmtId="0" fontId="14" fillId="0" borderId="9" xfId="0" applyFont="1" applyFill="1" applyBorder="1" applyAlignment="1">
      <alignment vertical="center" wrapText="1"/>
    </xf>
    <xf numFmtId="164" fontId="14" fillId="0" borderId="8" xfId="0" applyNumberFormat="1" applyFont="1" applyFill="1" applyBorder="1" applyAlignment="1">
      <alignment wrapText="1"/>
    </xf>
    <xf numFmtId="164" fontId="14" fillId="0" borderId="9" xfId="0" applyNumberFormat="1" applyFont="1" applyFill="1" applyBorder="1" applyAlignment="1">
      <alignment wrapText="1"/>
    </xf>
    <xf numFmtId="164" fontId="14" fillId="0" borderId="31" xfId="0" applyNumberFormat="1" applyFont="1" applyFill="1" applyBorder="1" applyAlignment="1">
      <alignment wrapText="1"/>
    </xf>
    <xf numFmtId="0" fontId="14" fillId="0" borderId="9" xfId="0" applyFont="1" applyFill="1" applyBorder="1" applyAlignment="1">
      <alignment wrapText="1"/>
    </xf>
    <xf numFmtId="164" fontId="14" fillId="0" borderId="3" xfId="0" applyNumberFormat="1" applyFont="1" applyFill="1" applyBorder="1" applyAlignment="1">
      <alignment wrapText="1"/>
    </xf>
    <xf numFmtId="164" fontId="14" fillId="0" borderId="4" xfId="0" applyNumberFormat="1" applyFont="1" applyFill="1" applyBorder="1" applyAlignment="1">
      <alignment wrapText="1"/>
    </xf>
    <xf numFmtId="0" fontId="14" fillId="0" borderId="4" xfId="0" applyFont="1" applyFill="1" applyBorder="1" applyAlignment="1">
      <alignment vertical="top" wrapText="1"/>
    </xf>
    <xf numFmtId="164" fontId="14" fillId="0" borderId="4" xfId="0" applyNumberFormat="1" applyFont="1" applyFill="1" applyBorder="1" applyAlignment="1">
      <alignment vertical="top" wrapText="1"/>
    </xf>
    <xf numFmtId="164" fontId="14" fillId="0" borderId="5" xfId="0" applyNumberFormat="1" applyFont="1" applyFill="1" applyBorder="1" applyAlignment="1">
      <alignment vertical="top" wrapText="1"/>
    </xf>
    <xf numFmtId="164" fontId="14" fillId="0" borderId="1" xfId="0" applyNumberFormat="1" applyFont="1" applyFill="1" applyBorder="1" applyAlignment="1">
      <alignment vertical="top" wrapText="1"/>
    </xf>
    <xf numFmtId="164" fontId="14" fillId="0" borderId="7" xfId="0" applyNumberFormat="1" applyFont="1" applyFill="1" applyBorder="1" applyAlignment="1">
      <alignment vertical="top" wrapText="1"/>
    </xf>
    <xf numFmtId="164" fontId="14" fillId="0" borderId="28" xfId="0" applyNumberFormat="1" applyFont="1" applyFill="1" applyBorder="1" applyAlignment="1">
      <alignment vertical="top" wrapText="1"/>
    </xf>
    <xf numFmtId="0" fontId="14" fillId="0" borderId="32" xfId="0" applyFont="1" applyFill="1" applyBorder="1" applyAlignment="1">
      <alignment vertical="top" wrapText="1"/>
    </xf>
    <xf numFmtId="164" fontId="14" fillId="0" borderId="9" xfId="0" applyNumberFormat="1" applyFont="1" applyFill="1" applyBorder="1" applyAlignment="1">
      <alignment vertical="top" wrapText="1"/>
    </xf>
    <xf numFmtId="164" fontId="14" fillId="0" borderId="10" xfId="0" applyNumberFormat="1" applyFont="1" applyFill="1" applyBorder="1" applyAlignment="1">
      <alignment vertical="top" wrapText="1"/>
    </xf>
    <xf numFmtId="164" fontId="14" fillId="0" borderId="31" xfId="0" applyNumberFormat="1" applyFont="1" applyFill="1" applyBorder="1" applyAlignment="1">
      <alignment vertical="top" wrapText="1"/>
    </xf>
    <xf numFmtId="164" fontId="14" fillId="0" borderId="26" xfId="0" applyNumberFormat="1" applyFont="1" applyFill="1" applyBorder="1" applyAlignment="1">
      <alignment vertical="top" wrapText="1"/>
    </xf>
    <xf numFmtId="0" fontId="14" fillId="0" borderId="29" xfId="0" applyFont="1" applyFill="1" applyBorder="1" applyAlignment="1">
      <alignment vertical="top" wrapText="1"/>
    </xf>
    <xf numFmtId="0" fontId="14" fillId="0" borderId="46" xfId="0" applyFont="1" applyFill="1" applyBorder="1" applyAlignment="1">
      <alignment vertical="top" wrapText="1"/>
    </xf>
    <xf numFmtId="3" fontId="19" fillId="0" borderId="19" xfId="0" applyNumberFormat="1" applyFont="1" applyBorder="1" applyAlignment="1">
      <alignment horizontal="right" vertical="center" wrapText="1"/>
    </xf>
    <xf numFmtId="3" fontId="19" fillId="0" borderId="19" xfId="0" applyNumberFormat="1" applyFont="1" applyBorder="1" applyAlignment="1">
      <alignment horizontal="right" vertical="center"/>
    </xf>
    <xf numFmtId="3" fontId="19" fillId="0" borderId="44" xfId="0" applyNumberFormat="1" applyFont="1" applyBorder="1" applyAlignment="1">
      <alignment horizontal="right" vertical="center"/>
    </xf>
    <xf numFmtId="0" fontId="12" fillId="0" borderId="35" xfId="0" applyFont="1" applyBorder="1" applyAlignment="1">
      <alignment horizontal="center" vertical="center"/>
    </xf>
    <xf numFmtId="0" fontId="12" fillId="0" borderId="2" xfId="0" applyFont="1" applyBorder="1" applyAlignment="1">
      <alignment horizontal="center" vertical="center"/>
    </xf>
    <xf numFmtId="0" fontId="14" fillId="0" borderId="5" xfId="0" applyFont="1" applyFill="1" applyBorder="1" applyAlignment="1">
      <alignment vertical="top" wrapText="1"/>
    </xf>
    <xf numFmtId="164" fontId="14" fillId="0" borderId="0" xfId="0" applyNumberFormat="1" applyFont="1" applyFill="1" applyBorder="1" applyAlignment="1">
      <alignment wrapText="1"/>
    </xf>
    <xf numFmtId="0" fontId="14" fillId="0" borderId="0" xfId="0" applyFont="1" applyFill="1" applyBorder="1" applyAlignment="1">
      <alignment wrapText="1"/>
    </xf>
    <xf numFmtId="0" fontId="14" fillId="0" borderId="6" xfId="0" applyFont="1" applyBorder="1" applyAlignment="1">
      <alignment horizontal="center" vertical="center" wrapText="1"/>
    </xf>
    <xf numFmtId="0" fontId="14" fillId="0" borderId="3" xfId="0" applyFont="1" applyBorder="1" applyAlignment="1">
      <alignment horizontal="center" vertical="center" wrapText="1"/>
    </xf>
    <xf numFmtId="3" fontId="18" fillId="0" borderId="10" xfId="0" applyNumberFormat="1" applyFont="1" applyBorder="1" applyAlignment="1">
      <alignment horizontal="right" vertical="center" wrapText="1"/>
    </xf>
    <xf numFmtId="0" fontId="0" fillId="0" borderId="0" xfId="0" applyFont="1" applyBorder="1"/>
    <xf numFmtId="0" fontId="0" fillId="0" borderId="0" xfId="0" applyAlignment="1">
      <alignment horizontal="left" vertical="center" wrapText="1"/>
    </xf>
    <xf numFmtId="0" fontId="3" fillId="0" borderId="17" xfId="0" applyFont="1" applyFill="1" applyBorder="1" applyAlignment="1">
      <alignment horizontal="center" vertical="center" wrapText="1"/>
    </xf>
    <xf numFmtId="0" fontId="14" fillId="0" borderId="69" xfId="0" applyFont="1" applyFill="1" applyBorder="1" applyAlignment="1">
      <alignment vertical="top" wrapText="1"/>
    </xf>
    <xf numFmtId="0" fontId="18" fillId="2" borderId="2" xfId="0" applyFont="1" applyFill="1" applyBorder="1" applyAlignment="1">
      <alignment vertical="center" wrapText="1"/>
    </xf>
    <xf numFmtId="3" fontId="21" fillId="0" borderId="44" xfId="0" applyNumberFormat="1" applyFont="1" applyBorder="1" applyAlignment="1">
      <alignment horizontal="right" vertical="center"/>
    </xf>
    <xf numFmtId="0" fontId="19" fillId="0" borderId="23" xfId="0" applyFont="1" applyBorder="1" applyAlignment="1">
      <alignment horizontal="right"/>
    </xf>
    <xf numFmtId="0" fontId="2" fillId="0" borderId="0" xfId="0" applyFont="1" applyAlignment="1">
      <alignment horizontal="left" vertical="center"/>
    </xf>
    <xf numFmtId="0" fontId="0" fillId="0" borderId="0" xfId="0" applyAlignment="1">
      <alignment horizontal="left" vertical="center"/>
    </xf>
    <xf numFmtId="0" fontId="2" fillId="0" borderId="0" xfId="0" applyFont="1" applyAlignment="1">
      <alignment horizontal="left" vertical="center" wrapText="1"/>
    </xf>
    <xf numFmtId="0" fontId="13" fillId="0" borderId="0" xfId="0" applyFont="1" applyBorder="1"/>
    <xf numFmtId="0" fontId="0" fillId="0" borderId="0" xfId="0" applyBorder="1" applyAlignment="1">
      <alignment horizontal="center" vertical="center" wrapText="1"/>
    </xf>
    <xf numFmtId="0" fontId="14" fillId="0" borderId="19" xfId="0" applyFont="1" applyFill="1" applyBorder="1" applyAlignment="1">
      <alignment vertical="top" wrapText="1"/>
    </xf>
    <xf numFmtId="0" fontId="14" fillId="0" borderId="8" xfId="0" applyFont="1" applyBorder="1" applyAlignment="1">
      <alignment wrapText="1"/>
    </xf>
    <xf numFmtId="0" fontId="0" fillId="0" borderId="0" xfId="0" applyFont="1" applyFill="1" applyBorder="1"/>
    <xf numFmtId="0" fontId="0" fillId="0" borderId="0" xfId="0" applyFill="1" applyBorder="1"/>
    <xf numFmtId="0" fontId="2" fillId="0" borderId="0" xfId="0" applyFont="1" applyFill="1" applyBorder="1"/>
    <xf numFmtId="0" fontId="0" fillId="0" borderId="70" xfId="0" applyFont="1" applyBorder="1"/>
    <xf numFmtId="0" fontId="2" fillId="0" borderId="0" xfId="0" applyFont="1" applyBorder="1"/>
    <xf numFmtId="0" fontId="14" fillId="0" borderId="0" xfId="0" applyFont="1" applyFill="1" applyBorder="1"/>
    <xf numFmtId="0" fontId="19" fillId="0" borderId="1" xfId="0" applyFont="1" applyFill="1" applyBorder="1" applyAlignment="1">
      <alignment vertical="top" wrapText="1"/>
    </xf>
    <xf numFmtId="0" fontId="19" fillId="0" borderId="4" xfId="0" applyFont="1" applyFill="1" applyBorder="1" applyAlignment="1">
      <alignment vertical="top" wrapText="1"/>
    </xf>
    <xf numFmtId="0" fontId="0" fillId="0" borderId="8" xfId="0" applyFont="1" applyBorder="1" applyAlignment="1">
      <alignment horizontal="center" vertical="center" wrapText="1"/>
    </xf>
    <xf numFmtId="0" fontId="13" fillId="0" borderId="0" xfId="0" applyFont="1" applyBorder="1" applyAlignment="1">
      <alignment horizontal="center" vertical="center" wrapText="1"/>
    </xf>
    <xf numFmtId="0" fontId="0" fillId="0" borderId="0" xfId="0" applyFont="1" applyBorder="1" applyAlignment="1">
      <alignment vertical="center"/>
    </xf>
    <xf numFmtId="0" fontId="17" fillId="3" borderId="0" xfId="0" applyFont="1" applyFill="1" applyBorder="1" applyAlignment="1">
      <alignment vertical="center" wrapText="1"/>
    </xf>
    <xf numFmtId="0" fontId="0" fillId="0" borderId="0" xfId="0" applyAlignment="1">
      <alignment horizontal="left" vertical="top" wrapText="1"/>
    </xf>
    <xf numFmtId="3" fontId="20" fillId="3" borderId="1" xfId="0" applyNumberFormat="1" applyFont="1" applyFill="1" applyBorder="1" applyAlignment="1">
      <alignment horizontal="right" vertical="center" wrapText="1"/>
    </xf>
    <xf numFmtId="3" fontId="20" fillId="3" borderId="1" xfId="0" quotePrefix="1" applyNumberFormat="1" applyFont="1" applyFill="1" applyBorder="1" applyAlignment="1">
      <alignment horizontal="right" vertical="center" wrapText="1"/>
    </xf>
    <xf numFmtId="3" fontId="20" fillId="0" borderId="1" xfId="0" quotePrefix="1" applyNumberFormat="1" applyFont="1" applyFill="1" applyBorder="1" applyAlignment="1">
      <alignment horizontal="right" vertical="center" wrapText="1"/>
    </xf>
    <xf numFmtId="3" fontId="20" fillId="0" borderId="9" xfId="0" applyNumberFormat="1" applyFont="1" applyFill="1" applyBorder="1" applyAlignment="1">
      <alignment horizontal="right" vertical="center" wrapText="1"/>
    </xf>
    <xf numFmtId="3" fontId="20" fillId="0" borderId="10" xfId="0" applyNumberFormat="1" applyFont="1" applyFill="1" applyBorder="1" applyAlignment="1">
      <alignment horizontal="right" vertical="center" wrapText="1"/>
    </xf>
    <xf numFmtId="3" fontId="20" fillId="0" borderId="18" xfId="0" applyNumberFormat="1" applyFont="1" applyFill="1" applyBorder="1" applyAlignment="1">
      <alignment horizontal="right" vertical="center" wrapText="1"/>
    </xf>
    <xf numFmtId="3" fontId="20" fillId="0" borderId="28" xfId="0" applyNumberFormat="1" applyFont="1" applyFill="1" applyBorder="1" applyAlignment="1">
      <alignment horizontal="right" vertical="center" wrapText="1"/>
    </xf>
    <xf numFmtId="3" fontId="20" fillId="0" borderId="38" xfId="0" applyNumberFormat="1" applyFont="1" applyFill="1" applyBorder="1" applyAlignment="1">
      <alignment horizontal="right" vertical="center" wrapText="1"/>
    </xf>
    <xf numFmtId="3" fontId="20" fillId="0" borderId="18" xfId="0" applyNumberFormat="1" applyFont="1" applyFill="1" applyBorder="1" applyAlignment="1">
      <alignment horizontal="right" vertical="center"/>
    </xf>
    <xf numFmtId="0" fontId="24" fillId="5" borderId="73" xfId="0" applyFont="1" applyFill="1" applyBorder="1" applyAlignment="1"/>
    <xf numFmtId="0" fontId="0" fillId="0" borderId="0" xfId="0" applyFont="1" applyBorder="1" applyAlignment="1">
      <alignment horizontal="center" vertical="center" wrapText="1"/>
    </xf>
    <xf numFmtId="0" fontId="3" fillId="0" borderId="0" xfId="0" applyFont="1" applyBorder="1" applyAlignment="1"/>
    <xf numFmtId="0" fontId="0" fillId="0" borderId="0" xfId="0" applyFont="1" applyBorder="1" applyAlignment="1"/>
    <xf numFmtId="0" fontId="3" fillId="0" borderId="0" xfId="0" applyFont="1" applyBorder="1" applyAlignment="1">
      <alignment horizontal="center"/>
    </xf>
    <xf numFmtId="0" fontId="28" fillId="0" borderId="0" xfId="85" applyFont="1"/>
    <xf numFmtId="0" fontId="30" fillId="0" borderId="17" xfId="0" applyFont="1" applyBorder="1" applyAlignment="1">
      <alignment horizontal="center" vertical="center" wrapText="1"/>
    </xf>
    <xf numFmtId="0" fontId="30" fillId="0" borderId="21" xfId="0" applyFont="1" applyBorder="1" applyAlignment="1">
      <alignment horizontal="center" vertical="center" wrapText="1"/>
    </xf>
    <xf numFmtId="0" fontId="14" fillId="0" borderId="3" xfId="0" applyFont="1" applyBorder="1"/>
    <xf numFmtId="0" fontId="14" fillId="0" borderId="4" xfId="0" applyFont="1" applyBorder="1" applyAlignment="1">
      <alignment horizontal="center" vertical="center" wrapText="1"/>
    </xf>
    <xf numFmtId="0" fontId="14" fillId="0" borderId="6" xfId="0" applyFont="1" applyBorder="1"/>
    <xf numFmtId="0" fontId="14" fillId="0" borderId="1" xfId="0" applyFont="1" applyBorder="1" applyAlignment="1">
      <alignment horizontal="center" vertical="center" wrapText="1"/>
    </xf>
    <xf numFmtId="0" fontId="14" fillId="0" borderId="8" xfId="0" applyFont="1" applyBorder="1"/>
    <xf numFmtId="0" fontId="14" fillId="0" borderId="9" xfId="0" applyFont="1" applyBorder="1" applyAlignment="1">
      <alignment horizontal="center" vertical="center" wrapText="1"/>
    </xf>
    <xf numFmtId="0" fontId="20" fillId="3" borderId="61" xfId="0" applyFont="1" applyFill="1" applyBorder="1" applyAlignment="1">
      <alignment vertical="center" wrapText="1"/>
    </xf>
    <xf numFmtId="0" fontId="20" fillId="0" borderId="30" xfId="0" applyFont="1" applyBorder="1" applyAlignment="1">
      <alignment vertical="center" wrapText="1"/>
    </xf>
    <xf numFmtId="0" fontId="18" fillId="2" borderId="48" xfId="0" applyFont="1" applyFill="1" applyBorder="1" applyAlignment="1">
      <alignment vertical="center" wrapText="1"/>
    </xf>
    <xf numFmtId="0" fontId="20" fillId="0" borderId="50" xfId="0" applyFont="1" applyBorder="1" applyAlignment="1">
      <alignment vertical="center" wrapText="1"/>
    </xf>
    <xf numFmtId="0" fontId="20" fillId="0" borderId="59" xfId="0" applyFont="1" applyBorder="1" applyAlignment="1">
      <alignment vertical="center" wrapText="1"/>
    </xf>
    <xf numFmtId="0" fontId="20" fillId="0" borderId="58" xfId="0" applyFont="1" applyBorder="1" applyAlignment="1">
      <alignment vertical="center" wrapText="1"/>
    </xf>
    <xf numFmtId="0" fontId="20" fillId="3" borderId="59" xfId="0" applyFont="1" applyFill="1" applyBorder="1" applyAlignment="1">
      <alignment vertical="center" wrapText="1"/>
    </xf>
    <xf numFmtId="0" fontId="18" fillId="4" borderId="48" xfId="0" applyFont="1" applyFill="1" applyBorder="1" applyAlignment="1">
      <alignment vertical="center" wrapText="1"/>
    </xf>
    <xf numFmtId="0" fontId="20" fillId="3" borderId="51" xfId="0" applyFont="1" applyFill="1" applyBorder="1" applyAlignment="1">
      <alignment vertical="center" wrapText="1"/>
    </xf>
    <xf numFmtId="0" fontId="18" fillId="4" borderId="2" xfId="0" applyFont="1" applyFill="1" applyBorder="1" applyAlignment="1">
      <alignment vertical="center" wrapText="1"/>
    </xf>
    <xf numFmtId="0" fontId="20" fillId="0" borderId="61" xfId="0" applyFont="1" applyBorder="1" applyAlignment="1">
      <alignment vertical="center" wrapText="1"/>
    </xf>
    <xf numFmtId="0" fontId="20" fillId="0" borderId="3" xfId="0" applyFont="1" applyBorder="1" applyAlignment="1">
      <alignment vertical="center" wrapText="1"/>
    </xf>
    <xf numFmtId="0" fontId="20" fillId="0" borderId="14" xfId="0" applyFont="1" applyBorder="1" applyAlignment="1">
      <alignment vertical="center" wrapText="1"/>
    </xf>
    <xf numFmtId="3" fontId="19" fillId="0" borderId="10" xfId="0" applyNumberFormat="1" applyFont="1" applyFill="1" applyBorder="1" applyAlignment="1">
      <alignment horizontal="right" vertical="center" wrapText="1"/>
    </xf>
    <xf numFmtId="0" fontId="20" fillId="0" borderId="60" xfId="0" applyFont="1" applyBorder="1" applyAlignment="1">
      <alignment vertical="center" wrapText="1"/>
    </xf>
    <xf numFmtId="0" fontId="20" fillId="0" borderId="51" xfId="0" applyFont="1" applyBorder="1" applyAlignment="1">
      <alignment vertical="center" wrapText="1"/>
    </xf>
    <xf numFmtId="3" fontId="19" fillId="0" borderId="9" xfId="0" applyNumberFormat="1" applyFont="1" applyBorder="1" applyAlignment="1">
      <alignment horizontal="right" vertical="center" wrapText="1"/>
    </xf>
    <xf numFmtId="3" fontId="19" fillId="0" borderId="9" xfId="0" applyNumberFormat="1" applyFont="1" applyBorder="1" applyAlignment="1">
      <alignment horizontal="right" vertical="center"/>
    </xf>
    <xf numFmtId="3" fontId="19" fillId="0" borderId="10" xfId="0" applyNumberFormat="1" applyFont="1" applyBorder="1" applyAlignment="1">
      <alignment horizontal="right" vertical="center"/>
    </xf>
    <xf numFmtId="0" fontId="20" fillId="0" borderId="55" xfId="0" applyFont="1" applyBorder="1" applyAlignment="1">
      <alignment vertical="center" wrapText="1"/>
    </xf>
    <xf numFmtId="0" fontId="20" fillId="0" borderId="57" xfId="0" applyFont="1" applyBorder="1" applyAlignment="1">
      <alignment vertical="center" wrapText="1"/>
    </xf>
    <xf numFmtId="0" fontId="20" fillId="0" borderId="3" xfId="0" applyFont="1" applyBorder="1" applyAlignment="1">
      <alignment horizontal="left" vertical="center" wrapText="1"/>
    </xf>
    <xf numFmtId="0" fontId="20" fillId="0" borderId="43" xfId="0" applyFont="1" applyBorder="1" applyAlignment="1">
      <alignment horizontal="left" vertical="center" wrapText="1"/>
    </xf>
    <xf numFmtId="0" fontId="18" fillId="0" borderId="43" xfId="0" applyFont="1" applyBorder="1" applyAlignment="1">
      <alignment horizontal="left" vertical="center" wrapText="1"/>
    </xf>
    <xf numFmtId="0" fontId="19" fillId="0" borderId="33" xfId="0" applyFont="1" applyBorder="1" applyAlignment="1">
      <alignment horizontal="justify" vertical="center" wrapText="1"/>
    </xf>
    <xf numFmtId="0" fontId="19" fillId="0" borderId="30" xfId="0" applyFont="1" applyBorder="1" applyAlignment="1">
      <alignment horizontal="justify" vertical="center" wrapText="1"/>
    </xf>
    <xf numFmtId="0" fontId="19" fillId="0" borderId="30" xfId="0" applyFont="1" applyBorder="1"/>
    <xf numFmtId="0" fontId="19" fillId="0" borderId="34" xfId="0" applyFont="1" applyBorder="1" applyAlignment="1">
      <alignment horizontal="justify" vertical="center" wrapText="1"/>
    </xf>
    <xf numFmtId="0" fontId="19" fillId="0" borderId="61" xfId="0" applyFont="1" applyBorder="1" applyAlignment="1">
      <alignment horizontal="justify" vertical="center" wrapText="1"/>
    </xf>
    <xf numFmtId="164" fontId="14" fillId="0" borderId="7" xfId="0" applyNumberFormat="1" applyFont="1" applyFill="1" applyBorder="1" applyAlignment="1">
      <alignment wrapText="1"/>
    </xf>
    <xf numFmtId="164" fontId="14" fillId="0" borderId="10" xfId="0" applyNumberFormat="1" applyFont="1" applyFill="1" applyBorder="1" applyAlignment="1">
      <alignment wrapText="1"/>
    </xf>
    <xf numFmtId="164" fontId="14" fillId="0" borderId="5" xfId="0" applyNumberFormat="1" applyFont="1" applyFill="1" applyBorder="1" applyAlignment="1">
      <alignment wrapText="1"/>
    </xf>
    <xf numFmtId="164" fontId="14" fillId="0" borderId="44" xfId="0" applyNumberFormat="1" applyFont="1" applyFill="1" applyBorder="1" applyAlignment="1">
      <alignment wrapText="1"/>
    </xf>
    <xf numFmtId="164" fontId="14" fillId="0" borderId="19" xfId="0" applyNumberFormat="1" applyFont="1" applyFill="1" applyBorder="1" applyAlignment="1">
      <alignment vertical="top" wrapText="1"/>
    </xf>
    <xf numFmtId="164" fontId="14" fillId="0" borderId="44" xfId="0" applyNumberFormat="1" applyFont="1" applyFill="1" applyBorder="1" applyAlignment="1">
      <alignment vertical="top" wrapText="1"/>
    </xf>
    <xf numFmtId="0" fontId="30" fillId="0" borderId="0" xfId="0" applyFont="1" applyBorder="1" applyAlignment="1">
      <alignment horizontal="center" vertical="center" wrapText="1"/>
    </xf>
    <xf numFmtId="0" fontId="30" fillId="0" borderId="16" xfId="0" applyFont="1" applyBorder="1" applyAlignment="1">
      <alignment horizontal="center" vertical="center" wrapText="1"/>
    </xf>
    <xf numFmtId="0" fontId="30" fillId="0" borderId="45" xfId="0" applyFont="1" applyBorder="1" applyAlignment="1">
      <alignment horizontal="center" vertical="center" wrapText="1"/>
    </xf>
    <xf numFmtId="0" fontId="30" fillId="0" borderId="76" xfId="0" applyFont="1" applyBorder="1" applyAlignment="1">
      <alignment horizontal="center" vertical="center" wrapText="1"/>
    </xf>
    <xf numFmtId="0" fontId="0" fillId="0" borderId="0" xfId="0" applyAlignment="1">
      <alignment horizontal="left"/>
    </xf>
    <xf numFmtId="0" fontId="18" fillId="0" borderId="35" xfId="0" applyFont="1" applyBorder="1" applyAlignment="1">
      <alignment horizontal="left" vertical="center" wrapText="1"/>
    </xf>
    <xf numFmtId="0" fontId="0" fillId="0" borderId="0" xfId="0" applyAlignment="1">
      <alignment horizontal="left" vertical="center" wrapText="1"/>
    </xf>
    <xf numFmtId="0" fontId="0" fillId="0" borderId="0" xfId="0" applyAlignment="1">
      <alignment horizontal="left"/>
    </xf>
    <xf numFmtId="0" fontId="21" fillId="0" borderId="35" xfId="0" applyFont="1" applyFill="1" applyBorder="1" applyAlignment="1"/>
    <xf numFmtId="0" fontId="18" fillId="3" borderId="35" xfId="0" applyFont="1" applyFill="1" applyBorder="1" applyAlignment="1">
      <alignment vertical="center" wrapText="1"/>
    </xf>
    <xf numFmtId="0" fontId="0" fillId="0" borderId="0" xfId="0" applyAlignment="1">
      <alignment horizontal="left" vertical="center"/>
    </xf>
    <xf numFmtId="3" fontId="20" fillId="0" borderId="7" xfId="0" applyNumberFormat="1" applyFont="1" applyFill="1" applyBorder="1" applyAlignment="1">
      <alignment horizontal="right" vertical="center"/>
    </xf>
    <xf numFmtId="3" fontId="20" fillId="3" borderId="7" xfId="0" applyNumberFormat="1" applyFont="1" applyFill="1" applyBorder="1" applyAlignment="1">
      <alignment horizontal="right" vertical="center" wrapText="1"/>
    </xf>
    <xf numFmtId="3" fontId="18" fillId="0" borderId="45" xfId="0" applyNumberFormat="1" applyFont="1" applyBorder="1" applyAlignment="1">
      <alignment horizontal="right" vertical="center" wrapText="1"/>
    </xf>
    <xf numFmtId="3" fontId="18" fillId="0" borderId="76" xfId="0" applyNumberFormat="1" applyFont="1" applyBorder="1" applyAlignment="1">
      <alignment horizontal="right" vertical="center" wrapText="1"/>
    </xf>
    <xf numFmtId="3" fontId="20" fillId="0" borderId="79" xfId="0" applyNumberFormat="1" applyFont="1" applyFill="1" applyBorder="1" applyAlignment="1">
      <alignment horizontal="right" vertical="center"/>
    </xf>
    <xf numFmtId="3" fontId="18" fillId="3" borderId="45" xfId="0" quotePrefix="1" applyNumberFormat="1" applyFont="1" applyFill="1" applyBorder="1" applyAlignment="1">
      <alignment horizontal="right" vertical="center" wrapText="1"/>
    </xf>
    <xf numFmtId="3" fontId="18" fillId="3" borderId="76" xfId="0" quotePrefix="1" applyNumberFormat="1" applyFont="1" applyFill="1" applyBorder="1" applyAlignment="1">
      <alignment horizontal="right" vertical="center" wrapText="1"/>
    </xf>
    <xf numFmtId="3" fontId="19" fillId="0" borderId="23" xfId="0" applyNumberFormat="1" applyFont="1" applyFill="1" applyBorder="1" applyAlignment="1">
      <alignment horizontal="right" vertical="center"/>
    </xf>
    <xf numFmtId="3" fontId="21" fillId="0" borderId="45" xfId="0" applyNumberFormat="1" applyFont="1" applyBorder="1" applyAlignment="1">
      <alignment horizontal="right" vertical="center"/>
    </xf>
    <xf numFmtId="3" fontId="21" fillId="0" borderId="76" xfId="0" applyNumberFormat="1" applyFont="1" applyBorder="1" applyAlignment="1">
      <alignment horizontal="right" vertical="center"/>
    </xf>
    <xf numFmtId="0" fontId="20" fillId="0" borderId="13" xfId="0" applyFont="1" applyBorder="1" applyAlignment="1">
      <alignment vertical="center" wrapText="1"/>
    </xf>
    <xf numFmtId="0" fontId="22" fillId="0" borderId="0" xfId="85"/>
    <xf numFmtId="0" fontId="18" fillId="2" borderId="2" xfId="0" applyFont="1" applyFill="1" applyBorder="1" applyAlignment="1">
      <alignment horizontal="left" vertical="center" wrapText="1"/>
    </xf>
    <xf numFmtId="0" fontId="18" fillId="2" borderId="35" xfId="0" applyFont="1" applyFill="1" applyBorder="1" applyAlignment="1">
      <alignment horizontal="left" vertical="center" wrapText="1"/>
    </xf>
    <xf numFmtId="0" fontId="18" fillId="0" borderId="75" xfId="0" applyFont="1" applyBorder="1" applyAlignment="1">
      <alignment vertical="center" wrapText="1"/>
    </xf>
    <xf numFmtId="0" fontId="20" fillId="0" borderId="8" xfId="0" applyFont="1" applyBorder="1" applyAlignment="1">
      <alignment vertical="center" wrapText="1"/>
    </xf>
    <xf numFmtId="0" fontId="18" fillId="0" borderId="2" xfId="0" applyFont="1" applyBorder="1" applyAlignment="1">
      <alignment vertical="center" wrapText="1"/>
    </xf>
    <xf numFmtId="0" fontId="19" fillId="0" borderId="9" xfId="0" applyFont="1" applyBorder="1" applyAlignment="1">
      <alignment horizontal="right" vertical="center" wrapText="1"/>
    </xf>
    <xf numFmtId="0" fontId="19" fillId="0" borderId="10" xfId="0" applyFont="1" applyBorder="1" applyAlignment="1">
      <alignment horizontal="right"/>
    </xf>
    <xf numFmtId="3" fontId="19" fillId="0" borderId="18" xfId="0" applyNumberFormat="1" applyFont="1" applyBorder="1" applyAlignment="1">
      <alignment horizontal="right" vertical="center" wrapText="1"/>
    </xf>
    <xf numFmtId="0" fontId="31" fillId="0" borderId="35" xfId="0" applyFont="1" applyBorder="1" applyAlignment="1">
      <alignment vertical="center" wrapText="1"/>
    </xf>
    <xf numFmtId="3" fontId="19" fillId="0" borderId="18" xfId="0" applyNumberFormat="1" applyFont="1" applyBorder="1" applyAlignment="1">
      <alignment horizontal="right" wrapText="1"/>
    </xf>
    <xf numFmtId="3" fontId="21" fillId="0" borderId="23" xfId="0" applyNumberFormat="1" applyFont="1" applyBorder="1" applyAlignment="1">
      <alignment horizontal="right" vertical="center"/>
    </xf>
    <xf numFmtId="0" fontId="18" fillId="0" borderId="35" xfId="0" applyFont="1" applyBorder="1" applyAlignment="1">
      <alignment vertical="center" wrapText="1"/>
    </xf>
    <xf numFmtId="0" fontId="20" fillId="0" borderId="15" xfId="0" applyFont="1" applyBorder="1" applyAlignment="1">
      <alignment vertical="center" wrapText="1"/>
    </xf>
    <xf numFmtId="0" fontId="18" fillId="0" borderId="58" xfId="0" applyFont="1" applyBorder="1" applyAlignment="1">
      <alignment horizontal="left" vertical="center" wrapText="1"/>
    </xf>
    <xf numFmtId="3" fontId="21" fillId="0" borderId="23" xfId="0" applyNumberFormat="1" applyFont="1" applyBorder="1" applyAlignment="1">
      <alignment horizontal="right" vertical="center" wrapText="1"/>
    </xf>
    <xf numFmtId="3" fontId="21" fillId="0" borderId="75" xfId="0" applyNumberFormat="1" applyFont="1" applyBorder="1" applyAlignment="1">
      <alignment horizontal="right" vertical="center" wrapText="1"/>
    </xf>
    <xf numFmtId="3" fontId="21" fillId="0" borderId="45" xfId="0" applyNumberFormat="1" applyFont="1" applyBorder="1" applyAlignment="1">
      <alignment horizontal="right" vertical="center" wrapText="1"/>
    </xf>
    <xf numFmtId="3" fontId="21" fillId="0" borderId="80" xfId="0" applyNumberFormat="1" applyFont="1" applyBorder="1" applyAlignment="1">
      <alignment horizontal="right" vertical="center" wrapText="1"/>
    </xf>
    <xf numFmtId="3" fontId="21" fillId="0" borderId="76" xfId="0" applyNumberFormat="1" applyFont="1" applyBorder="1" applyAlignment="1">
      <alignment horizontal="right" vertical="center" wrapText="1"/>
    </xf>
    <xf numFmtId="0" fontId="19" fillId="0" borderId="30" xfId="0" applyFont="1" applyBorder="1" applyAlignment="1">
      <alignment wrapText="1"/>
    </xf>
    <xf numFmtId="0" fontId="19" fillId="0" borderId="30" xfId="0" applyFont="1" applyBorder="1" applyAlignment="1">
      <alignment horizontal="left" vertical="center" wrapText="1"/>
    </xf>
    <xf numFmtId="0" fontId="30" fillId="0" borderId="81" xfId="0" applyFont="1" applyBorder="1" applyAlignment="1">
      <alignment horizontal="center" vertical="center" wrapText="1"/>
    </xf>
    <xf numFmtId="0" fontId="12" fillId="0" borderId="0" xfId="0" applyFont="1" applyBorder="1" applyAlignment="1">
      <alignment vertical="center" wrapText="1"/>
    </xf>
    <xf numFmtId="0" fontId="0" fillId="0" borderId="0" xfId="0" applyFill="1" applyAlignment="1">
      <alignment vertical="top" wrapText="1"/>
    </xf>
    <xf numFmtId="1" fontId="14" fillId="0" borderId="7" xfId="0" applyNumberFormat="1" applyFont="1" applyFill="1" applyBorder="1" applyAlignment="1">
      <alignment horizontal="right" vertical="center"/>
    </xf>
    <xf numFmtId="1" fontId="14" fillId="0" borderId="10" xfId="0" applyNumberFormat="1" applyFont="1" applyFill="1" applyBorder="1" applyAlignment="1">
      <alignment horizontal="right" vertical="center"/>
    </xf>
    <xf numFmtId="1" fontId="14" fillId="0" borderId="5" xfId="0" applyNumberFormat="1" applyFont="1" applyBorder="1" applyAlignment="1">
      <alignment vertical="center"/>
    </xf>
    <xf numFmtId="1" fontId="14" fillId="0" borderId="1" xfId="0" applyNumberFormat="1" applyFont="1" applyBorder="1" applyAlignment="1">
      <alignment vertical="center"/>
    </xf>
    <xf numFmtId="1" fontId="14" fillId="0" borderId="29" xfId="0" applyNumberFormat="1" applyFont="1" applyBorder="1" applyAlignment="1">
      <alignment vertical="center"/>
    </xf>
    <xf numFmtId="1" fontId="14" fillId="0" borderId="6" xfId="0" applyNumberFormat="1" applyFont="1" applyBorder="1" applyAlignment="1">
      <alignment vertical="center"/>
    </xf>
    <xf numFmtId="1" fontId="14" fillId="0" borderId="7" xfId="0" applyNumberFormat="1" applyFont="1" applyBorder="1" applyAlignment="1">
      <alignment vertical="center"/>
    </xf>
    <xf numFmtId="1" fontId="14" fillId="0" borderId="9" xfId="0" applyNumberFormat="1" applyFont="1" applyBorder="1" applyAlignment="1">
      <alignment vertical="center"/>
    </xf>
    <xf numFmtId="1" fontId="14" fillId="0" borderId="32" xfId="0" applyNumberFormat="1" applyFont="1" applyBorder="1" applyAlignment="1">
      <alignment vertical="center"/>
    </xf>
    <xf numFmtId="1" fontId="14" fillId="0" borderId="8" xfId="0" applyNumberFormat="1" applyFont="1" applyBorder="1" applyAlignment="1">
      <alignment vertical="center"/>
    </xf>
    <xf numFmtId="1" fontId="14" fillId="0" borderId="10" xfId="0" applyNumberFormat="1" applyFont="1" applyBorder="1" applyAlignment="1">
      <alignment vertical="center"/>
    </xf>
    <xf numFmtId="1" fontId="14" fillId="0" borderId="18" xfId="0" applyNumberFormat="1" applyFont="1" applyBorder="1" applyAlignment="1">
      <alignment vertical="center"/>
    </xf>
    <xf numFmtId="1" fontId="14" fillId="0" borderId="46" xfId="0" applyNumberFormat="1" applyFont="1" applyBorder="1" applyAlignment="1">
      <alignment vertical="center"/>
    </xf>
    <xf numFmtId="1" fontId="14" fillId="0" borderId="22" xfId="0" applyNumberFormat="1" applyFont="1" applyBorder="1" applyAlignment="1">
      <alignment vertical="center"/>
    </xf>
    <xf numFmtId="1" fontId="14" fillId="0" borderId="23" xfId="0" applyNumberFormat="1" applyFont="1" applyBorder="1" applyAlignment="1">
      <alignment vertical="center"/>
    </xf>
    <xf numFmtId="0" fontId="32" fillId="0" borderId="0" xfId="85" applyFont="1"/>
    <xf numFmtId="0" fontId="0" fillId="0" borderId="0" xfId="0" applyFont="1" applyBorder="1" applyAlignment="1">
      <alignment wrapText="1"/>
    </xf>
    <xf numFmtId="0" fontId="33" fillId="0" borderId="0" xfId="0" applyFont="1" applyBorder="1"/>
    <xf numFmtId="0" fontId="14" fillId="8" borderId="4" xfId="0" applyFont="1" applyFill="1" applyBorder="1" applyAlignment="1">
      <alignment vertical="center" wrapText="1"/>
    </xf>
    <xf numFmtId="0" fontId="14" fillId="8" borderId="1" xfId="0" applyFont="1" applyFill="1" applyBorder="1" applyAlignment="1">
      <alignment vertical="center" wrapText="1"/>
    </xf>
    <xf numFmtId="0" fontId="14" fillId="8" borderId="9" xfId="0" applyFont="1" applyFill="1" applyBorder="1" applyAlignment="1">
      <alignment vertical="center" wrapText="1"/>
    </xf>
    <xf numFmtId="0" fontId="35" fillId="0" borderId="0" xfId="0" applyFont="1" applyBorder="1"/>
    <xf numFmtId="0" fontId="14" fillId="0" borderId="0" xfId="0" applyFont="1" applyBorder="1"/>
    <xf numFmtId="0" fontId="14" fillId="6" borderId="71" xfId="0" applyFont="1" applyFill="1" applyBorder="1"/>
    <xf numFmtId="0" fontId="35" fillId="0" borderId="0" xfId="0" applyFont="1" applyBorder="1" applyAlignment="1">
      <alignment wrapText="1"/>
    </xf>
    <xf numFmtId="0" fontId="35" fillId="0" borderId="71" xfId="0" applyFont="1" applyBorder="1"/>
    <xf numFmtId="0" fontId="14" fillId="6" borderId="82" xfId="0" applyFont="1" applyFill="1" applyBorder="1"/>
    <xf numFmtId="0" fontId="14" fillId="0" borderId="0" xfId="0" applyFont="1"/>
    <xf numFmtId="0" fontId="35" fillId="6" borderId="72" xfId="0" applyFont="1" applyFill="1" applyBorder="1"/>
    <xf numFmtId="0" fontId="14" fillId="0" borderId="72" xfId="0" applyFont="1" applyBorder="1"/>
    <xf numFmtId="0" fontId="14" fillId="7" borderId="0" xfId="0" applyFont="1" applyFill="1" applyBorder="1"/>
    <xf numFmtId="0" fontId="14" fillId="6" borderId="72" xfId="0" applyFont="1" applyFill="1" applyBorder="1"/>
    <xf numFmtId="0" fontId="14" fillId="6" borderId="74" xfId="0" applyFont="1" applyFill="1" applyBorder="1"/>
    <xf numFmtId="0" fontId="14" fillId="0" borderId="0" xfId="0" applyFont="1" applyFill="1" applyBorder="1" applyAlignment="1"/>
    <xf numFmtId="0" fontId="15" fillId="0" borderId="0" xfId="0" applyFont="1" applyFill="1" applyBorder="1" applyAlignment="1"/>
    <xf numFmtId="0" fontId="0" fillId="0" borderId="0" xfId="0" applyAlignment="1">
      <alignment vertical="center" wrapText="1"/>
    </xf>
    <xf numFmtId="0" fontId="22" fillId="0" borderId="0" xfId="85" applyAlignment="1">
      <alignment vertical="center" wrapText="1"/>
    </xf>
    <xf numFmtId="0" fontId="22" fillId="0" borderId="0" xfId="85" applyAlignment="1">
      <alignment horizontal="left" vertical="center" wrapText="1"/>
    </xf>
    <xf numFmtId="0" fontId="12" fillId="0" borderId="0" xfId="0" applyFont="1" applyAlignment="1"/>
    <xf numFmtId="0" fontId="34" fillId="0" borderId="0" xfId="0" applyFont="1" applyAlignment="1"/>
    <xf numFmtId="0" fontId="13" fillId="0" borderId="0" xfId="0" applyFont="1" applyAlignment="1">
      <alignment horizontal="left" vertical="center"/>
    </xf>
    <xf numFmtId="0" fontId="0" fillId="0" borderId="0" xfId="0" applyAlignment="1">
      <alignment vertical="center"/>
    </xf>
    <xf numFmtId="0" fontId="33" fillId="0" borderId="0" xfId="0" applyFont="1" applyAlignment="1"/>
    <xf numFmtId="0" fontId="0" fillId="0" borderId="0" xfId="0" applyFont="1" applyBorder="1" applyAlignment="1">
      <alignment vertical="top" wrapText="1"/>
    </xf>
    <xf numFmtId="0" fontId="0" fillId="0" borderId="0" xfId="0" applyAlignment="1">
      <alignment horizontal="left"/>
    </xf>
    <xf numFmtId="0" fontId="0" fillId="0" borderId="0" xfId="0" applyAlignment="1">
      <alignment horizontal="left" vertical="center" wrapText="1"/>
    </xf>
    <xf numFmtId="0" fontId="0" fillId="0" borderId="0" xfId="0" applyBorder="1" applyAlignment="1"/>
    <xf numFmtId="0" fontId="0" fillId="0" borderId="0" xfId="0" applyAlignment="1">
      <alignment horizontal="left" vertical="top" wrapText="1"/>
    </xf>
    <xf numFmtId="0" fontId="0" fillId="0" borderId="0" xfId="0" applyBorder="1" applyAlignment="1">
      <alignment horizontal="center"/>
    </xf>
    <xf numFmtId="0" fontId="0" fillId="0" borderId="0" xfId="0" applyBorder="1" applyAlignment="1">
      <alignment horizontal="center" vertical="center" wrapText="1"/>
    </xf>
    <xf numFmtId="0" fontId="30" fillId="0" borderId="25" xfId="0" applyFont="1" applyBorder="1" applyAlignment="1">
      <alignment horizontal="center" vertical="center" wrapText="1"/>
    </xf>
    <xf numFmtId="0" fontId="21" fillId="0" borderId="24" xfId="0" applyFont="1" applyFill="1" applyBorder="1" applyAlignment="1">
      <alignment vertical="center"/>
    </xf>
    <xf numFmtId="0" fontId="20" fillId="3" borderId="13" xfId="0" applyFont="1" applyFill="1" applyBorder="1" applyAlignment="1">
      <alignment vertical="center" wrapText="1"/>
    </xf>
    <xf numFmtId="3" fontId="18" fillId="3" borderId="18" xfId="0" quotePrefix="1" applyNumberFormat="1" applyFont="1" applyFill="1" applyBorder="1" applyAlignment="1">
      <alignment horizontal="right" vertical="center" wrapText="1"/>
    </xf>
    <xf numFmtId="0" fontId="20" fillId="3" borderId="55" xfId="0" applyFont="1" applyFill="1" applyBorder="1" applyAlignment="1">
      <alignment vertical="center" wrapText="1"/>
    </xf>
    <xf numFmtId="3" fontId="18" fillId="3" borderId="23" xfId="0" quotePrefix="1" applyNumberFormat="1" applyFont="1" applyFill="1" applyBorder="1" applyAlignment="1">
      <alignment horizontal="right" vertical="center" wrapText="1"/>
    </xf>
    <xf numFmtId="3" fontId="20" fillId="0" borderId="23" xfId="0" applyNumberFormat="1" applyFont="1" applyFill="1" applyBorder="1" applyAlignment="1">
      <alignment horizontal="right" vertical="center"/>
    </xf>
    <xf numFmtId="3" fontId="20" fillId="0" borderId="31" xfId="0" applyNumberFormat="1" applyFont="1" applyFill="1" applyBorder="1" applyAlignment="1">
      <alignment horizontal="right" vertical="center" wrapText="1"/>
    </xf>
    <xf numFmtId="3" fontId="18" fillId="3" borderId="81" xfId="0" quotePrefix="1" applyNumberFormat="1" applyFont="1" applyFill="1" applyBorder="1" applyAlignment="1">
      <alignment horizontal="right" vertical="center" wrapText="1"/>
    </xf>
    <xf numFmtId="3" fontId="18" fillId="3" borderId="26" xfId="0" quotePrefix="1" applyNumberFormat="1" applyFont="1" applyFill="1" applyBorder="1" applyAlignment="1">
      <alignment horizontal="right" vertical="center" wrapText="1"/>
    </xf>
    <xf numFmtId="0" fontId="18" fillId="0" borderId="2" xfId="0" applyFont="1" applyFill="1" applyBorder="1" applyAlignment="1">
      <alignment vertical="center" wrapText="1"/>
    </xf>
    <xf numFmtId="0" fontId="20" fillId="3" borderId="58" xfId="0" applyFont="1" applyFill="1" applyBorder="1" applyAlignment="1">
      <alignment vertical="center" wrapText="1"/>
    </xf>
    <xf numFmtId="3" fontId="20" fillId="0" borderId="9" xfId="0" quotePrefix="1" applyNumberFormat="1" applyFont="1" applyFill="1" applyBorder="1" applyAlignment="1">
      <alignment horizontal="right" vertical="center" wrapText="1"/>
    </xf>
    <xf numFmtId="3" fontId="20" fillId="0" borderId="10" xfId="0" applyNumberFormat="1" applyFont="1" applyFill="1" applyBorder="1" applyAlignment="1">
      <alignment horizontal="right" vertical="center"/>
    </xf>
    <xf numFmtId="3" fontId="20" fillId="0" borderId="23" xfId="0" applyNumberFormat="1" applyFont="1" applyFill="1" applyBorder="1" applyAlignment="1">
      <alignment horizontal="right" vertical="center" wrapText="1"/>
    </xf>
    <xf numFmtId="0" fontId="14" fillId="0" borderId="35" xfId="0" applyFont="1" applyBorder="1" applyAlignment="1">
      <alignment horizontal="left" vertical="center" wrapText="1"/>
    </xf>
    <xf numFmtId="0" fontId="20" fillId="3" borderId="2" xfId="0" applyFont="1" applyFill="1" applyBorder="1" applyAlignment="1">
      <alignment vertical="center" wrapText="1"/>
    </xf>
    <xf numFmtId="3" fontId="20" fillId="0" borderId="45" xfId="0" quotePrefix="1" applyNumberFormat="1" applyFont="1" applyFill="1" applyBorder="1" applyAlignment="1">
      <alignment horizontal="right" vertical="center" wrapText="1"/>
    </xf>
    <xf numFmtId="3" fontId="20" fillId="0" borderId="76" xfId="0" applyNumberFormat="1" applyFont="1" applyFill="1" applyBorder="1" applyAlignment="1">
      <alignment horizontal="right" vertical="center"/>
    </xf>
    <xf numFmtId="0" fontId="20" fillId="3" borderId="50" xfId="0" applyFont="1" applyFill="1" applyBorder="1" applyAlignment="1">
      <alignment vertical="center" wrapText="1"/>
    </xf>
    <xf numFmtId="3" fontId="20" fillId="0" borderId="4" xfId="0" applyNumberFormat="1" applyFont="1" applyFill="1" applyBorder="1" applyAlignment="1">
      <alignment horizontal="right" vertical="center" wrapText="1"/>
    </xf>
    <xf numFmtId="3" fontId="20" fillId="0" borderId="5" xfId="0" applyNumberFormat="1" applyFont="1" applyFill="1" applyBorder="1" applyAlignment="1">
      <alignment horizontal="right" vertical="center" wrapText="1"/>
    </xf>
    <xf numFmtId="3" fontId="20" fillId="0" borderId="45" xfId="0" applyNumberFormat="1" applyFont="1" applyFill="1" applyBorder="1" applyAlignment="1">
      <alignment horizontal="right" vertical="center" wrapText="1"/>
    </xf>
    <xf numFmtId="3" fontId="20" fillId="0" borderId="76" xfId="0" applyNumberFormat="1" applyFont="1" applyFill="1" applyBorder="1" applyAlignment="1">
      <alignment horizontal="right" vertical="center" wrapText="1"/>
    </xf>
    <xf numFmtId="3" fontId="20" fillId="0" borderId="65" xfId="0" applyNumberFormat="1" applyFont="1" applyFill="1" applyBorder="1" applyAlignment="1">
      <alignment horizontal="right" vertical="center"/>
    </xf>
    <xf numFmtId="3" fontId="18" fillId="3" borderId="79" xfId="0" quotePrefix="1" applyNumberFormat="1" applyFont="1" applyFill="1" applyBorder="1" applyAlignment="1">
      <alignment horizontal="right" vertical="center" wrapText="1"/>
    </xf>
    <xf numFmtId="0" fontId="20" fillId="0" borderId="34" xfId="0" applyFont="1" applyBorder="1" applyAlignment="1">
      <alignment vertical="center" wrapText="1"/>
    </xf>
    <xf numFmtId="0" fontId="20" fillId="0" borderId="33" xfId="0" applyFont="1" applyBorder="1" applyAlignment="1">
      <alignment vertical="center" wrapText="1"/>
    </xf>
    <xf numFmtId="0" fontId="20" fillId="3" borderId="36" xfId="0" applyFont="1" applyFill="1" applyBorder="1" applyAlignment="1">
      <alignment vertical="center" wrapText="1"/>
    </xf>
    <xf numFmtId="3" fontId="19" fillId="0" borderId="23" xfId="0" applyNumberFormat="1" applyFont="1" applyFill="1" applyBorder="1" applyAlignment="1">
      <alignment horizontal="right" vertical="center" wrapText="1"/>
    </xf>
    <xf numFmtId="3" fontId="19" fillId="0" borderId="10" xfId="0" applyNumberFormat="1" applyFont="1" applyFill="1" applyBorder="1" applyAlignment="1">
      <alignment horizontal="right" vertical="center"/>
    </xf>
    <xf numFmtId="3" fontId="19" fillId="0" borderId="5" xfId="0" applyNumberFormat="1" applyFont="1" applyFill="1" applyBorder="1" applyAlignment="1">
      <alignment horizontal="right" vertical="center" wrapText="1"/>
    </xf>
    <xf numFmtId="0" fontId="14" fillId="0" borderId="2" xfId="0" applyFont="1" applyBorder="1" applyAlignment="1">
      <alignment horizontal="left" vertical="center" wrapText="1"/>
    </xf>
    <xf numFmtId="0" fontId="20" fillId="3" borderId="35" xfId="0" applyFont="1" applyFill="1" applyBorder="1" applyAlignment="1">
      <alignment vertical="center" wrapText="1"/>
    </xf>
    <xf numFmtId="3" fontId="19" fillId="0" borderId="45" xfId="0" applyNumberFormat="1" applyFont="1" applyFill="1" applyBorder="1" applyAlignment="1">
      <alignment horizontal="right" vertical="center" wrapText="1"/>
    </xf>
    <xf numFmtId="3" fontId="19" fillId="0" borderId="76" xfId="0" applyNumberFormat="1" applyFont="1" applyFill="1" applyBorder="1" applyAlignment="1">
      <alignment horizontal="right" vertical="center" wrapText="1"/>
    </xf>
    <xf numFmtId="0" fontId="0" fillId="0" borderId="52" xfId="0" applyFill="1" applyBorder="1"/>
    <xf numFmtId="0" fontId="14" fillId="0" borderId="43" xfId="0" applyFont="1" applyBorder="1"/>
    <xf numFmtId="0" fontId="14" fillId="0" borderId="19" xfId="0" applyFont="1" applyBorder="1" applyAlignment="1">
      <alignment horizontal="center" vertical="center" wrapText="1"/>
    </xf>
    <xf numFmtId="0" fontId="14" fillId="7" borderId="0" xfId="0" applyFont="1" applyFill="1" applyBorder="1" applyAlignment="1">
      <alignment vertical="center" wrapText="1"/>
    </xf>
    <xf numFmtId="0" fontId="1" fillId="0" borderId="0" xfId="0" applyFont="1"/>
    <xf numFmtId="0" fontId="13" fillId="0" borderId="0" xfId="0" applyFont="1" applyAlignment="1">
      <alignment vertical="center"/>
    </xf>
    <xf numFmtId="0" fontId="35" fillId="7" borderId="0" xfId="0" applyFont="1" applyFill="1" applyBorder="1"/>
    <xf numFmtId="0" fontId="19" fillId="0" borderId="9" xfId="0" applyFont="1" applyFill="1" applyBorder="1" applyAlignment="1">
      <alignment vertical="top" wrapText="1"/>
    </xf>
    <xf numFmtId="3" fontId="18" fillId="0" borderId="38" xfId="0" applyNumberFormat="1" applyFont="1" applyBorder="1" applyAlignment="1">
      <alignment horizontal="right" vertical="center" wrapText="1"/>
    </xf>
    <xf numFmtId="3" fontId="20" fillId="3" borderId="28" xfId="0" applyNumberFormat="1" applyFont="1" applyFill="1" applyBorder="1" applyAlignment="1">
      <alignment horizontal="right" vertical="center" wrapText="1"/>
    </xf>
    <xf numFmtId="0" fontId="3" fillId="0" borderId="0" xfId="0" applyFont="1" applyBorder="1" applyAlignment="1">
      <alignment vertical="center" wrapText="1"/>
    </xf>
    <xf numFmtId="0" fontId="0" fillId="0" borderId="0" xfId="0" applyBorder="1" applyAlignment="1">
      <alignment wrapText="1"/>
    </xf>
    <xf numFmtId="0" fontId="27" fillId="0" borderId="0" xfId="0" applyFont="1" applyAlignment="1">
      <alignment wrapText="1"/>
    </xf>
    <xf numFmtId="0" fontId="8" fillId="0" borderId="0" xfId="0" applyFont="1" applyBorder="1" applyAlignment="1">
      <alignment horizontal="left" vertical="center" wrapText="1"/>
    </xf>
    <xf numFmtId="0" fontId="8" fillId="0" borderId="0" xfId="0" applyFont="1" applyBorder="1" applyAlignment="1">
      <alignment horizontal="left" vertical="top" wrapText="1"/>
    </xf>
    <xf numFmtId="0" fontId="8" fillId="0" borderId="0" xfId="0" applyFont="1" applyBorder="1" applyAlignment="1">
      <alignment wrapText="1"/>
    </xf>
    <xf numFmtId="0" fontId="0" fillId="0" borderId="0" xfId="0" applyAlignment="1">
      <alignment horizontal="left"/>
    </xf>
    <xf numFmtId="0" fontId="3" fillId="0" borderId="20" xfId="0" applyFont="1" applyBorder="1" applyAlignment="1">
      <alignment horizontal="center" vertical="center" wrapText="1"/>
    </xf>
    <xf numFmtId="0" fontId="3" fillId="0" borderId="17" xfId="0" applyFont="1" applyBorder="1" applyAlignment="1">
      <alignment horizontal="center" vertical="center" wrapText="1"/>
    </xf>
    <xf numFmtId="0" fontId="0" fillId="0" borderId="0" xfId="0" applyAlignment="1">
      <alignment horizontal="left"/>
    </xf>
    <xf numFmtId="0" fontId="0" fillId="0" borderId="0" xfId="0" applyAlignment="1">
      <alignment horizontal="left" vertical="center" wrapText="1"/>
    </xf>
    <xf numFmtId="0" fontId="0" fillId="0" borderId="0" xfId="0" applyBorder="1" applyAlignment="1"/>
    <xf numFmtId="0" fontId="3" fillId="0" borderId="21" xfId="0" applyFont="1" applyBorder="1" applyAlignment="1">
      <alignment horizontal="center" vertical="center" wrapText="1"/>
    </xf>
    <xf numFmtId="0" fontId="36" fillId="0" borderId="0" xfId="0" applyFont="1" applyFill="1" applyBorder="1" applyAlignment="1"/>
    <xf numFmtId="0" fontId="0" fillId="0" borderId="5" xfId="0" applyBorder="1"/>
    <xf numFmtId="0" fontId="0" fillId="0" borderId="7" xfId="0" applyBorder="1"/>
    <xf numFmtId="0" fontId="0" fillId="0" borderId="10" xfId="0" applyBorder="1"/>
    <xf numFmtId="0" fontId="3" fillId="0" borderId="83" xfId="0" applyFont="1" applyBorder="1" applyAlignment="1">
      <alignment horizontal="center" vertical="center" wrapText="1"/>
    </xf>
    <xf numFmtId="0" fontId="0" fillId="0" borderId="44" xfId="0" applyBorder="1"/>
    <xf numFmtId="164" fontId="14" fillId="0" borderId="38" xfId="0" applyNumberFormat="1" applyFont="1" applyFill="1" applyBorder="1" applyAlignment="1">
      <alignment wrapText="1"/>
    </xf>
    <xf numFmtId="0" fontId="14" fillId="0" borderId="18" xfId="0" applyFont="1" applyFill="1" applyBorder="1" applyAlignment="1">
      <alignment wrapText="1"/>
    </xf>
    <xf numFmtId="0" fontId="14" fillId="0" borderId="46" xfId="0" applyFont="1" applyFill="1" applyBorder="1" applyAlignment="1">
      <alignment wrapText="1"/>
    </xf>
    <xf numFmtId="0" fontId="14" fillId="0" borderId="29" xfId="0" applyFont="1" applyFill="1" applyBorder="1" applyAlignment="1">
      <alignment wrapText="1"/>
    </xf>
    <xf numFmtId="0" fontId="14" fillId="0" borderId="47" xfId="0" applyFont="1" applyFill="1" applyBorder="1" applyAlignment="1">
      <alignment wrapText="1"/>
    </xf>
    <xf numFmtId="0" fontId="14" fillId="0" borderId="32" xfId="0" applyFont="1" applyFill="1" applyBorder="1" applyAlignment="1">
      <alignment wrapText="1"/>
    </xf>
    <xf numFmtId="0" fontId="14" fillId="0" borderId="27" xfId="0" applyFont="1" applyFill="1" applyBorder="1" applyAlignment="1">
      <alignment wrapText="1"/>
    </xf>
    <xf numFmtId="0" fontId="0" fillId="0" borderId="50" xfId="0" applyBorder="1"/>
    <xf numFmtId="0" fontId="0" fillId="0" borderId="59" xfId="0" applyBorder="1"/>
    <xf numFmtId="0" fontId="0" fillId="0" borderId="51" xfId="0" applyBorder="1"/>
    <xf numFmtId="0" fontId="0" fillId="0" borderId="60" xfId="0" applyBorder="1"/>
    <xf numFmtId="0" fontId="0" fillId="0" borderId="58" xfId="0" applyBorder="1"/>
    <xf numFmtId="0" fontId="35" fillId="0" borderId="0" xfId="0" applyFont="1"/>
    <xf numFmtId="0" fontId="14" fillId="0" borderId="27" xfId="0" applyFont="1" applyFill="1" applyBorder="1" applyAlignment="1">
      <alignment vertical="center" wrapText="1"/>
    </xf>
    <xf numFmtId="0" fontId="14" fillId="0" borderId="29" xfId="0" applyFont="1" applyFill="1" applyBorder="1" applyAlignment="1">
      <alignment vertical="center" wrapText="1"/>
    </xf>
    <xf numFmtId="0" fontId="14" fillId="0" borderId="32" xfId="0" applyFont="1" applyFill="1" applyBorder="1" applyAlignment="1">
      <alignment vertical="center" wrapText="1"/>
    </xf>
    <xf numFmtId="0" fontId="11" fillId="0" borderId="8" xfId="0" applyFont="1" applyBorder="1" applyAlignment="1">
      <alignment horizontal="left" vertical="top" wrapText="1"/>
    </xf>
    <xf numFmtId="0" fontId="14" fillId="0" borderId="27" xfId="0" applyFont="1" applyFill="1" applyBorder="1" applyAlignment="1">
      <alignment vertical="top" wrapText="1"/>
    </xf>
    <xf numFmtId="0" fontId="14" fillId="0" borderId="50" xfId="0" applyFont="1" applyFill="1" applyBorder="1" applyAlignment="1">
      <alignment vertical="center" wrapText="1"/>
    </xf>
    <xf numFmtId="0" fontId="14" fillId="0" borderId="59" xfId="0" applyFont="1" applyFill="1" applyBorder="1" applyAlignment="1">
      <alignment vertical="center" wrapText="1"/>
    </xf>
    <xf numFmtId="0" fontId="14" fillId="0" borderId="51" xfId="0" applyFont="1" applyFill="1" applyBorder="1" applyAlignment="1">
      <alignment vertical="center" wrapText="1"/>
    </xf>
    <xf numFmtId="0" fontId="0" fillId="0" borderId="0" xfId="0" applyAlignment="1">
      <alignment horizontal="left" vertical="center" wrapText="1"/>
    </xf>
    <xf numFmtId="0" fontId="0" fillId="0" borderId="0" xfId="0" applyAlignment="1">
      <alignment horizontal="left" vertical="center"/>
    </xf>
    <xf numFmtId="0" fontId="0" fillId="0" borderId="0" xfId="0" applyAlignment="1">
      <alignment horizontal="left"/>
    </xf>
    <xf numFmtId="0" fontId="0" fillId="0" borderId="0" xfId="0" applyAlignment="1">
      <alignment horizontal="left" vertical="top" wrapText="1"/>
    </xf>
    <xf numFmtId="0" fontId="14" fillId="0" borderId="58" xfId="0" applyFont="1" applyBorder="1" applyAlignment="1">
      <alignment horizontal="left" vertical="center" wrapText="1"/>
    </xf>
    <xf numFmtId="0" fontId="14" fillId="0" borderId="24" xfId="0" applyFont="1" applyBorder="1" applyAlignment="1">
      <alignment horizontal="left" vertical="center" wrapText="1"/>
    </xf>
    <xf numFmtId="0" fontId="0" fillId="0" borderId="0" xfId="0" applyBorder="1" applyAlignment="1">
      <alignment horizontal="center" vertical="center" wrapText="1"/>
    </xf>
    <xf numFmtId="0" fontId="14" fillId="0" borderId="13" xfId="0" applyFont="1" applyBorder="1" applyAlignment="1">
      <alignment vertical="center" wrapText="1"/>
    </xf>
    <xf numFmtId="0" fontId="18" fillId="3" borderId="58" xfId="0" applyFont="1" applyFill="1" applyBorder="1" applyAlignment="1">
      <alignment vertical="center" wrapText="1"/>
    </xf>
    <xf numFmtId="3" fontId="19" fillId="0" borderId="23" xfId="0" applyNumberFormat="1" applyFont="1" applyBorder="1" applyAlignment="1">
      <alignment horizontal="right" vertical="center"/>
    </xf>
    <xf numFmtId="3" fontId="19" fillId="0" borderId="5" xfId="0" applyNumberFormat="1" applyFont="1" applyFill="1" applyBorder="1" applyAlignment="1">
      <alignment horizontal="right" vertical="center"/>
    </xf>
    <xf numFmtId="0" fontId="20" fillId="3" borderId="25" xfId="0" applyFont="1" applyFill="1" applyBorder="1" applyAlignment="1">
      <alignment vertical="center" wrapText="1"/>
    </xf>
    <xf numFmtId="3" fontId="20" fillId="0" borderId="17" xfId="0" applyNumberFormat="1" applyFont="1" applyFill="1" applyBorder="1" applyAlignment="1">
      <alignment horizontal="right" vertical="center" wrapText="1"/>
    </xf>
    <xf numFmtId="3" fontId="20" fillId="0" borderId="21" xfId="0" applyNumberFormat="1" applyFont="1" applyFill="1" applyBorder="1" applyAlignment="1">
      <alignment horizontal="right" vertical="center" wrapText="1"/>
    </xf>
    <xf numFmtId="0" fontId="14" fillId="0" borderId="2" xfId="0" applyFont="1" applyBorder="1" applyAlignment="1">
      <alignment vertical="center" wrapText="1"/>
    </xf>
    <xf numFmtId="3" fontId="20" fillId="0" borderId="81" xfId="0" applyNumberFormat="1" applyFont="1" applyFill="1" applyBorder="1" applyAlignment="1">
      <alignment horizontal="right" vertical="center" wrapText="1"/>
    </xf>
    <xf numFmtId="0" fontId="14" fillId="0" borderId="40" xfId="0" applyFont="1" applyBorder="1" applyAlignment="1">
      <alignment vertical="center" wrapText="1"/>
    </xf>
    <xf numFmtId="3" fontId="18" fillId="3" borderId="37" xfId="0" quotePrefix="1" applyNumberFormat="1" applyFont="1" applyFill="1" applyBorder="1" applyAlignment="1">
      <alignment horizontal="right" vertical="center" wrapText="1"/>
    </xf>
    <xf numFmtId="0" fontId="18" fillId="4" borderId="24" xfId="0" applyFont="1" applyFill="1" applyBorder="1" applyAlignment="1">
      <alignment vertical="center" wrapText="1"/>
    </xf>
    <xf numFmtId="0" fontId="18" fillId="3" borderId="14" xfId="0" applyFont="1" applyFill="1" applyBorder="1" applyAlignment="1">
      <alignment vertical="center" wrapText="1"/>
    </xf>
    <xf numFmtId="3" fontId="18" fillId="3" borderId="7" xfId="0" quotePrefix="1" applyNumberFormat="1" applyFont="1" applyFill="1" applyBorder="1" applyAlignment="1">
      <alignment horizontal="right" vertical="center" wrapText="1"/>
    </xf>
    <xf numFmtId="0" fontId="14" fillId="0" borderId="58" xfId="0" applyFont="1" applyFill="1" applyBorder="1" applyAlignment="1">
      <alignment vertical="center" wrapText="1"/>
    </xf>
    <xf numFmtId="1" fontId="38" fillId="0" borderId="26" xfId="0" applyNumberFormat="1" applyFont="1" applyFill="1" applyBorder="1" applyAlignment="1">
      <alignment horizontal="right" vertical="center" wrapText="1"/>
    </xf>
    <xf numFmtId="1" fontId="38" fillId="0" borderId="4" xfId="0" applyNumberFormat="1" applyFont="1" applyFill="1" applyBorder="1" applyAlignment="1">
      <alignment horizontal="right" vertical="center" wrapText="1"/>
    </xf>
    <xf numFmtId="1" fontId="38" fillId="0" borderId="3" xfId="0" applyNumberFormat="1" applyFont="1" applyFill="1" applyBorder="1" applyAlignment="1">
      <alignment horizontal="right" vertical="center" wrapText="1"/>
    </xf>
    <xf numFmtId="1" fontId="14" fillId="0" borderId="5" xfId="0" applyNumberFormat="1" applyFont="1" applyFill="1" applyBorder="1" applyAlignment="1">
      <alignment horizontal="right" vertical="center"/>
    </xf>
    <xf numFmtId="1" fontId="38" fillId="0" borderId="28" xfId="0" applyNumberFormat="1" applyFont="1" applyFill="1" applyBorder="1" applyAlignment="1">
      <alignment horizontal="right" vertical="center" wrapText="1"/>
    </xf>
    <xf numFmtId="1" fontId="38" fillId="0" borderId="1" xfId="0" applyNumberFormat="1" applyFont="1" applyFill="1" applyBorder="1" applyAlignment="1">
      <alignment horizontal="right" vertical="center" wrapText="1"/>
    </xf>
    <xf numFmtId="1" fontId="38" fillId="0" borderId="6" xfId="0" applyNumberFormat="1" applyFont="1" applyFill="1" applyBorder="1" applyAlignment="1">
      <alignment horizontal="right" vertical="center" wrapText="1"/>
    </xf>
    <xf numFmtId="1" fontId="14" fillId="0" borderId="13" xfId="0" applyNumberFormat="1" applyFont="1" applyFill="1" applyBorder="1" applyAlignment="1">
      <alignment horizontal="left" vertical="center"/>
    </xf>
    <xf numFmtId="1" fontId="14" fillId="0" borderId="14" xfId="0" applyNumberFormat="1" applyFont="1" applyFill="1" applyBorder="1" applyAlignment="1">
      <alignment horizontal="left" vertical="center"/>
    </xf>
    <xf numFmtId="0" fontId="30" fillId="0" borderId="20" xfId="0" applyFont="1" applyBorder="1" applyAlignment="1">
      <alignment horizontal="center" vertical="center" wrapText="1"/>
    </xf>
    <xf numFmtId="0" fontId="0" fillId="3" borderId="0" xfId="0" applyFill="1"/>
    <xf numFmtId="0" fontId="21" fillId="0" borderId="0" xfId="0" applyFont="1" applyBorder="1" applyAlignment="1">
      <alignment horizontal="justify" vertical="center" wrapText="1"/>
    </xf>
    <xf numFmtId="0" fontId="12" fillId="0" borderId="0" xfId="0" applyFont="1" applyAlignment="1">
      <alignment horizontal="left"/>
    </xf>
    <xf numFmtId="0" fontId="0" fillId="0" borderId="0" xfId="0" applyAlignment="1">
      <alignment horizontal="left"/>
    </xf>
    <xf numFmtId="0" fontId="3" fillId="0" borderId="40" xfId="0" applyFont="1" applyBorder="1" applyAlignment="1">
      <alignment horizontal="center" vertical="center"/>
    </xf>
    <xf numFmtId="0" fontId="3" fillId="0" borderId="0" xfId="0" applyFont="1" applyAlignment="1">
      <alignment horizontal="left"/>
    </xf>
    <xf numFmtId="0" fontId="0" fillId="0" borderId="0" xfId="0" applyBorder="1" applyAlignment="1"/>
    <xf numFmtId="0" fontId="0" fillId="0" borderId="0" xfId="0" applyAlignment="1">
      <alignment horizontal="left" vertical="top" wrapText="1"/>
    </xf>
    <xf numFmtId="0" fontId="3" fillId="0" borderId="17"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0" xfId="0" applyFont="1" applyBorder="1" applyAlignment="1">
      <alignment horizontal="center" vertical="center" wrapText="1"/>
    </xf>
    <xf numFmtId="0" fontId="12" fillId="0" borderId="36" xfId="0" applyFont="1" applyBorder="1" applyAlignment="1">
      <alignment horizontal="center" vertical="center" wrapText="1"/>
    </xf>
    <xf numFmtId="0" fontId="0" fillId="0" borderId="0" xfId="0" applyBorder="1" applyAlignment="1">
      <alignment horizontal="center" vertical="center" wrapText="1"/>
    </xf>
    <xf numFmtId="164" fontId="14" fillId="0" borderId="3" xfId="0" applyNumberFormat="1" applyFont="1" applyFill="1" applyBorder="1" applyAlignment="1">
      <alignment vertical="top" wrapText="1"/>
    </xf>
    <xf numFmtId="164" fontId="14" fillId="0" borderId="6" xfId="0" applyNumberFormat="1" applyFont="1" applyFill="1" applyBorder="1" applyAlignment="1">
      <alignment vertical="top" wrapText="1"/>
    </xf>
    <xf numFmtId="164" fontId="14" fillId="0" borderId="43" xfId="0" applyNumberFormat="1" applyFont="1" applyFill="1" applyBorder="1" applyAlignment="1">
      <alignment vertical="top" wrapText="1"/>
    </xf>
    <xf numFmtId="0" fontId="14" fillId="0" borderId="61" xfId="0" applyFont="1" applyFill="1" applyBorder="1" applyAlignment="1">
      <alignment vertical="top" wrapText="1"/>
    </xf>
    <xf numFmtId="0" fontId="14" fillId="0" borderId="49" xfId="0" applyFont="1" applyFill="1" applyBorder="1" applyAlignment="1">
      <alignment vertical="top" wrapText="1"/>
    </xf>
    <xf numFmtId="0" fontId="14" fillId="0" borderId="6" xfId="0" applyFont="1" applyFill="1" applyBorder="1" applyAlignment="1">
      <alignment vertical="top" wrapText="1"/>
    </xf>
    <xf numFmtId="0" fontId="14" fillId="0" borderId="8" xfId="0" applyFont="1" applyFill="1" applyBorder="1" applyAlignment="1">
      <alignment vertical="top" wrapText="1"/>
    </xf>
    <xf numFmtId="3" fontId="19" fillId="0" borderId="28" xfId="0" applyNumberFormat="1" applyFont="1" applyBorder="1" applyAlignment="1">
      <alignment horizontal="right" vertical="center"/>
    </xf>
    <xf numFmtId="3" fontId="19" fillId="0" borderId="39" xfId="0" applyNumberFormat="1" applyFont="1" applyBorder="1" applyAlignment="1">
      <alignment horizontal="right" vertical="center"/>
    </xf>
    <xf numFmtId="3" fontId="19" fillId="0" borderId="31" xfId="0" applyNumberFormat="1" applyFont="1" applyBorder="1" applyAlignment="1">
      <alignment horizontal="right" vertical="center"/>
    </xf>
    <xf numFmtId="3" fontId="19" fillId="0" borderId="38" xfId="0" applyNumberFormat="1" applyFont="1" applyBorder="1" applyAlignment="1">
      <alignment horizontal="right" vertical="center"/>
    </xf>
    <xf numFmtId="9" fontId="14" fillId="0" borderId="28" xfId="94" applyFont="1" applyBorder="1" applyAlignment="1">
      <alignment vertical="center"/>
    </xf>
    <xf numFmtId="9" fontId="14" fillId="0" borderId="31" xfId="94" applyFont="1" applyBorder="1" applyAlignment="1">
      <alignment vertical="center"/>
    </xf>
    <xf numFmtId="0" fontId="0" fillId="0" borderId="4" xfId="0" applyBorder="1"/>
    <xf numFmtId="0" fontId="0" fillId="0" borderId="9" xfId="0" applyBorder="1"/>
    <xf numFmtId="0" fontId="0" fillId="0" borderId="19" xfId="0" applyBorder="1"/>
    <xf numFmtId="0" fontId="30" fillId="0" borderId="12" xfId="0" applyFont="1" applyBorder="1" applyAlignment="1">
      <alignment horizontal="center" vertical="center" wrapText="1"/>
    </xf>
    <xf numFmtId="0" fontId="0" fillId="0" borderId="18" xfId="0" applyBorder="1"/>
    <xf numFmtId="0" fontId="6" fillId="0" borderId="48" xfId="0" applyFont="1" applyBorder="1" applyAlignment="1">
      <alignment horizontal="center" vertical="center" wrapText="1"/>
    </xf>
    <xf numFmtId="0" fontId="3" fillId="0" borderId="78" xfId="0" applyFont="1" applyBorder="1" applyAlignment="1">
      <alignment horizontal="center" vertical="center"/>
    </xf>
    <xf numFmtId="9" fontId="11" fillId="0" borderId="81" xfId="94" applyFont="1" applyBorder="1" applyAlignment="1">
      <alignment vertical="center"/>
    </xf>
    <xf numFmtId="9" fontId="11" fillId="0" borderId="17" xfId="94" applyFont="1" applyBorder="1" applyAlignment="1">
      <alignment vertical="center"/>
    </xf>
    <xf numFmtId="0" fontId="20" fillId="9" borderId="59" xfId="0" applyFont="1" applyFill="1" applyBorder="1" applyAlignment="1">
      <alignment vertical="center" wrapText="1"/>
    </xf>
    <xf numFmtId="0" fontId="20" fillId="9" borderId="51" xfId="0" applyFont="1" applyFill="1" applyBorder="1" applyAlignment="1">
      <alignment vertical="center" wrapText="1"/>
    </xf>
    <xf numFmtId="0" fontId="0" fillId="9" borderId="0" xfId="0" applyFill="1" applyAlignment="1">
      <alignment horizontal="left" vertical="center" wrapText="1"/>
    </xf>
    <xf numFmtId="0" fontId="0" fillId="10" borderId="0" xfId="0" applyFill="1" applyAlignment="1">
      <alignment wrapText="1"/>
    </xf>
    <xf numFmtId="3" fontId="21" fillId="0" borderId="38" xfId="0" applyNumberFormat="1" applyFont="1" applyBorder="1" applyAlignment="1">
      <alignment horizontal="right" vertical="center" wrapText="1"/>
    </xf>
    <xf numFmtId="3" fontId="18" fillId="0" borderId="81" xfId="0" applyNumberFormat="1" applyFont="1" applyBorder="1" applyAlignment="1">
      <alignment horizontal="right" vertical="center" wrapText="1"/>
    </xf>
    <xf numFmtId="3" fontId="19" fillId="0" borderId="26" xfId="0" applyNumberFormat="1" applyFont="1" applyBorder="1" applyAlignment="1">
      <alignment horizontal="right" vertical="center"/>
    </xf>
    <xf numFmtId="3" fontId="20" fillId="0" borderId="28" xfId="0" applyNumberFormat="1" applyFont="1" applyBorder="1" applyAlignment="1">
      <alignment horizontal="right" vertical="center" wrapText="1"/>
    </xf>
    <xf numFmtId="3" fontId="19" fillId="0" borderId="32" xfId="0" applyNumberFormat="1" applyFont="1" applyBorder="1" applyAlignment="1">
      <alignment horizontal="right" vertical="center" wrapText="1"/>
    </xf>
    <xf numFmtId="3" fontId="19" fillId="0" borderId="26" xfId="0" applyNumberFormat="1" applyFont="1" applyFill="1" applyBorder="1" applyAlignment="1">
      <alignment horizontal="right" vertical="center"/>
    </xf>
    <xf numFmtId="3" fontId="19" fillId="0" borderId="28" xfId="0" applyNumberFormat="1" applyFont="1" applyBorder="1" applyAlignment="1">
      <alignment horizontal="right" vertical="center" wrapText="1"/>
    </xf>
    <xf numFmtId="3" fontId="19" fillId="0" borderId="19" xfId="0" applyNumberFormat="1" applyFont="1" applyBorder="1" applyAlignment="1">
      <alignment horizontal="right" wrapText="1"/>
    </xf>
    <xf numFmtId="3" fontId="21" fillId="0" borderId="38" xfId="0" applyNumberFormat="1" applyFont="1" applyBorder="1" applyAlignment="1">
      <alignment horizontal="right" vertical="center"/>
    </xf>
    <xf numFmtId="3" fontId="21" fillId="0" borderId="39" xfId="0" applyNumberFormat="1" applyFont="1" applyBorder="1" applyAlignment="1">
      <alignment horizontal="right" vertical="center"/>
    </xf>
    <xf numFmtId="3" fontId="21" fillId="0" borderId="4" xfId="0" applyNumberFormat="1" applyFont="1" applyBorder="1" applyAlignment="1">
      <alignment horizontal="right" wrapText="1"/>
    </xf>
    <xf numFmtId="3" fontId="21" fillId="0" borderId="9" xfId="0" applyNumberFormat="1" applyFont="1" applyBorder="1" applyAlignment="1">
      <alignment horizontal="right" wrapText="1"/>
    </xf>
    <xf numFmtId="0" fontId="11" fillId="0" borderId="75" xfId="0" applyFont="1" applyBorder="1" applyAlignment="1">
      <alignment horizontal="right" wrapText="1"/>
    </xf>
    <xf numFmtId="0" fontId="21" fillId="0" borderId="76" xfId="0" applyFont="1" applyBorder="1" applyAlignment="1">
      <alignment horizontal="right" vertical="center"/>
    </xf>
    <xf numFmtId="0" fontId="20" fillId="0" borderId="14" xfId="0" applyFont="1" applyBorder="1" applyAlignment="1">
      <alignment vertical="center"/>
    </xf>
    <xf numFmtId="0" fontId="20" fillId="0" borderId="15" xfId="0" applyFont="1" applyBorder="1" applyAlignment="1">
      <alignment vertical="center"/>
    </xf>
    <xf numFmtId="0" fontId="11" fillId="0" borderId="17" xfId="0" applyFont="1" applyBorder="1" applyAlignment="1">
      <alignment horizontal="right" wrapText="1"/>
    </xf>
    <xf numFmtId="0" fontId="19" fillId="0" borderId="1" xfId="0" applyFont="1" applyBorder="1" applyAlignment="1">
      <alignment horizontal="right" vertical="center" wrapText="1"/>
    </xf>
    <xf numFmtId="0" fontId="20" fillId="0" borderId="38" xfId="0" applyFont="1" applyBorder="1" applyAlignment="1">
      <alignment horizontal="right" vertical="center" wrapText="1"/>
    </xf>
    <xf numFmtId="0" fontId="19" fillId="0" borderId="38" xfId="0" applyFont="1" applyBorder="1" applyAlignment="1">
      <alignment horizontal="right" vertical="center"/>
    </xf>
    <xf numFmtId="0" fontId="21" fillId="0" borderId="39" xfId="0" applyFont="1" applyBorder="1" applyAlignment="1">
      <alignment horizontal="right" vertical="center"/>
    </xf>
    <xf numFmtId="0" fontId="19" fillId="0" borderId="39" xfId="0" applyFont="1" applyBorder="1" applyAlignment="1">
      <alignment horizontal="right" vertical="center"/>
    </xf>
    <xf numFmtId="0" fontId="21" fillId="0" borderId="31" xfId="0" applyFont="1" applyBorder="1" applyAlignment="1">
      <alignment horizontal="right" vertical="center"/>
    </xf>
    <xf numFmtId="0" fontId="20" fillId="0" borderId="4" xfId="0" applyFont="1" applyBorder="1" applyAlignment="1">
      <alignment horizontal="right" vertical="center" wrapText="1"/>
    </xf>
    <xf numFmtId="3" fontId="18" fillId="0" borderId="39" xfId="0" applyNumberFormat="1" applyFont="1" applyBorder="1" applyAlignment="1">
      <alignment horizontal="right" vertical="center" wrapText="1"/>
    </xf>
    <xf numFmtId="3" fontId="18" fillId="0" borderId="17" xfId="0" applyNumberFormat="1" applyFont="1" applyBorder="1" applyAlignment="1">
      <alignment horizontal="right" vertical="center" wrapText="1"/>
    </xf>
    <xf numFmtId="3" fontId="20" fillId="0" borderId="28" xfId="0" applyNumberFormat="1" applyFont="1" applyFill="1" applyBorder="1" applyAlignment="1">
      <alignment horizontal="right" vertical="center"/>
    </xf>
    <xf numFmtId="3" fontId="20" fillId="0" borderId="26" xfId="0" applyNumberFormat="1" applyFont="1" applyFill="1" applyBorder="1" applyAlignment="1">
      <alignment horizontal="right" vertical="center" wrapText="1"/>
    </xf>
    <xf numFmtId="3" fontId="18" fillId="3" borderId="38" xfId="0" quotePrefix="1" applyNumberFormat="1" applyFont="1" applyFill="1" applyBorder="1" applyAlignment="1">
      <alignment horizontal="right" vertical="center" wrapText="1"/>
    </xf>
    <xf numFmtId="3" fontId="18" fillId="3" borderId="28" xfId="0" quotePrefix="1" applyNumberFormat="1" applyFont="1" applyFill="1" applyBorder="1" applyAlignment="1">
      <alignment horizontal="right" vertical="center" wrapText="1"/>
    </xf>
    <xf numFmtId="3" fontId="20" fillId="0" borderId="38" xfId="0" applyNumberFormat="1" applyFont="1" applyFill="1" applyBorder="1" applyAlignment="1">
      <alignment horizontal="right" vertical="center"/>
    </xf>
    <xf numFmtId="3" fontId="20" fillId="0" borderId="31" xfId="0" applyNumberFormat="1" applyFont="1" applyFill="1" applyBorder="1" applyAlignment="1">
      <alignment horizontal="right" vertical="center"/>
    </xf>
    <xf numFmtId="3" fontId="20" fillId="0" borderId="16" xfId="0" applyNumberFormat="1" applyFont="1" applyFill="1" applyBorder="1" applyAlignment="1">
      <alignment horizontal="right" vertical="center" wrapText="1"/>
    </xf>
    <xf numFmtId="3" fontId="20" fillId="0" borderId="81" xfId="0" applyNumberFormat="1" applyFont="1" applyFill="1" applyBorder="1" applyAlignment="1">
      <alignment horizontal="right" vertical="center"/>
    </xf>
    <xf numFmtId="3" fontId="20" fillId="0" borderId="67" xfId="0" applyNumberFormat="1" applyFont="1" applyFill="1" applyBorder="1" applyAlignment="1">
      <alignment horizontal="right" vertical="center" wrapText="1"/>
    </xf>
    <xf numFmtId="3" fontId="21" fillId="0" borderId="81" xfId="0" applyNumberFormat="1" applyFont="1" applyBorder="1" applyAlignment="1">
      <alignment horizontal="right" vertical="center"/>
    </xf>
    <xf numFmtId="3" fontId="19" fillId="0" borderId="38" xfId="0" applyNumberFormat="1" applyFont="1" applyFill="1" applyBorder="1" applyAlignment="1">
      <alignment horizontal="right" vertical="center"/>
    </xf>
    <xf numFmtId="3" fontId="19" fillId="0" borderId="28" xfId="0" applyNumberFormat="1" applyFont="1" applyFill="1" applyBorder="1" applyAlignment="1">
      <alignment horizontal="right" vertical="center"/>
    </xf>
    <xf numFmtId="3" fontId="19" fillId="0" borderId="31" xfId="0" applyNumberFormat="1" applyFont="1" applyFill="1" applyBorder="1" applyAlignment="1">
      <alignment horizontal="right" vertical="center"/>
    </xf>
    <xf numFmtId="3" fontId="19" fillId="0" borderId="26" xfId="0" applyNumberFormat="1" applyFont="1" applyFill="1" applyBorder="1" applyAlignment="1">
      <alignment horizontal="right" vertical="center" wrapText="1"/>
    </xf>
    <xf numFmtId="3" fontId="19" fillId="0" borderId="31" xfId="0" applyNumberFormat="1" applyFont="1" applyFill="1" applyBorder="1" applyAlignment="1">
      <alignment horizontal="right" vertical="center" wrapText="1"/>
    </xf>
    <xf numFmtId="3" fontId="19" fillId="0" borderId="81" xfId="0" applyNumberFormat="1" applyFont="1" applyFill="1" applyBorder="1" applyAlignment="1">
      <alignment horizontal="right" vertical="center" wrapText="1"/>
    </xf>
    <xf numFmtId="3" fontId="19" fillId="0" borderId="38" xfId="0" applyNumberFormat="1" applyFont="1" applyFill="1" applyBorder="1" applyAlignment="1">
      <alignment horizontal="right" vertical="center" wrapText="1"/>
    </xf>
    <xf numFmtId="3" fontId="19" fillId="0" borderId="67" xfId="0" applyNumberFormat="1" applyFont="1" applyFill="1" applyBorder="1" applyAlignment="1">
      <alignment horizontal="right" vertical="center" wrapText="1"/>
    </xf>
    <xf numFmtId="0" fontId="20" fillId="9" borderId="60" xfId="0" applyFont="1" applyFill="1" applyBorder="1" applyAlignment="1">
      <alignment vertical="center" wrapText="1"/>
    </xf>
    <xf numFmtId="0" fontId="16" fillId="0" borderId="0" xfId="0" applyFont="1" applyAlignment="1">
      <alignment wrapText="1"/>
    </xf>
    <xf numFmtId="0" fontId="14" fillId="0" borderId="0" xfId="0" applyFont="1" applyBorder="1" applyAlignment="1">
      <alignment vertical="center"/>
    </xf>
    <xf numFmtId="0" fontId="19" fillId="0" borderId="0" xfId="0" applyFont="1" applyBorder="1" applyAlignment="1">
      <alignment horizontal="justify" vertical="center" wrapText="1"/>
    </xf>
    <xf numFmtId="9" fontId="14" fillId="0" borderId="0" xfId="94" applyFont="1" applyBorder="1" applyAlignment="1">
      <alignment vertical="center"/>
    </xf>
    <xf numFmtId="0" fontId="19" fillId="0" borderId="0" xfId="0" applyFont="1" applyBorder="1"/>
    <xf numFmtId="0" fontId="19" fillId="0" borderId="0" xfId="0" applyFont="1" applyBorder="1" applyAlignment="1">
      <alignment wrapText="1"/>
    </xf>
    <xf numFmtId="9" fontId="11" fillId="0" borderId="0" xfId="94" applyFont="1" applyBorder="1" applyAlignment="1">
      <alignment vertical="center"/>
    </xf>
    <xf numFmtId="0" fontId="19" fillId="0" borderId="0" xfId="0" applyFont="1" applyBorder="1" applyAlignment="1">
      <alignment horizontal="left" vertical="center" wrapText="1"/>
    </xf>
    <xf numFmtId="9" fontId="14" fillId="0" borderId="1" xfId="94" applyFont="1" applyBorder="1" applyAlignment="1">
      <alignment vertical="center"/>
    </xf>
    <xf numFmtId="9" fontId="14" fillId="0" borderId="9" xfId="94" applyFont="1" applyBorder="1" applyAlignment="1">
      <alignment vertical="center"/>
    </xf>
    <xf numFmtId="9" fontId="11" fillId="0" borderId="45" xfId="94" applyFont="1" applyBorder="1" applyAlignment="1">
      <alignment vertical="center"/>
    </xf>
    <xf numFmtId="0" fontId="12" fillId="0" borderId="0" xfId="0" applyFont="1" applyBorder="1" applyAlignment="1">
      <alignment vertical="center"/>
    </xf>
    <xf numFmtId="0" fontId="30" fillId="0" borderId="0" xfId="0" applyFont="1" applyBorder="1" applyAlignment="1">
      <alignment vertical="center" wrapText="1"/>
    </xf>
    <xf numFmtId="0" fontId="19" fillId="0" borderId="0" xfId="0" applyFont="1" applyBorder="1" applyAlignment="1">
      <alignment vertical="center" wrapText="1"/>
    </xf>
    <xf numFmtId="0" fontId="18" fillId="0" borderId="35" xfId="0" applyFont="1" applyFill="1" applyBorder="1" applyAlignment="1">
      <alignment vertical="center" wrapText="1"/>
    </xf>
    <xf numFmtId="0" fontId="14" fillId="0" borderId="11" xfId="0" applyFont="1" applyBorder="1" applyAlignment="1">
      <alignment vertical="center" wrapText="1"/>
    </xf>
    <xf numFmtId="0" fontId="0" fillId="0" borderId="0" xfId="0" applyAlignment="1">
      <alignment horizontal="left"/>
    </xf>
    <xf numFmtId="0" fontId="3" fillId="0" borderId="40" xfId="0" applyFont="1" applyBorder="1" applyAlignment="1">
      <alignment horizontal="center" vertical="center"/>
    </xf>
    <xf numFmtId="3" fontId="20" fillId="0" borderId="1" xfId="0" quotePrefix="1" applyNumberFormat="1" applyFont="1" applyBorder="1" applyAlignment="1">
      <alignment horizontal="right" vertical="center" wrapText="1"/>
    </xf>
    <xf numFmtId="3" fontId="20" fillId="0" borderId="52" xfId="0" applyNumberFormat="1" applyFont="1" applyBorder="1" applyAlignment="1">
      <alignment horizontal="right" vertical="center" wrapText="1"/>
    </xf>
    <xf numFmtId="3" fontId="20" fillId="0" borderId="4" xfId="0" applyNumberFormat="1" applyFont="1" applyBorder="1" applyAlignment="1">
      <alignment horizontal="right" vertical="center" wrapText="1"/>
    </xf>
    <xf numFmtId="3" fontId="20" fillId="0" borderId="45" xfId="0" applyNumberFormat="1" applyFont="1" applyBorder="1" applyAlignment="1">
      <alignment horizontal="right" vertical="center" wrapText="1"/>
    </xf>
    <xf numFmtId="3" fontId="20" fillId="0" borderId="18" xfId="0" quotePrefix="1" applyNumberFormat="1" applyFont="1" applyBorder="1" applyAlignment="1">
      <alignment horizontal="right" vertical="center" wrapText="1"/>
    </xf>
    <xf numFmtId="3" fontId="20" fillId="0" borderId="9" xfId="0" quotePrefix="1" applyNumberFormat="1" applyFont="1" applyBorder="1" applyAlignment="1">
      <alignment horizontal="right" vertical="center" wrapText="1"/>
    </xf>
    <xf numFmtId="3" fontId="20" fillId="0" borderId="9" xfId="0" applyNumberFormat="1" applyFont="1" applyBorder="1" applyAlignment="1">
      <alignment horizontal="right" vertical="center" wrapText="1"/>
    </xf>
    <xf numFmtId="3" fontId="20" fillId="0" borderId="17" xfId="0" applyNumberFormat="1" applyFont="1" applyBorder="1" applyAlignment="1">
      <alignment horizontal="right" vertical="center" wrapText="1"/>
    </xf>
    <xf numFmtId="3" fontId="20" fillId="0" borderId="18" xfId="0" applyNumberFormat="1" applyFont="1" applyBorder="1" applyAlignment="1">
      <alignment horizontal="right" vertical="center" wrapText="1"/>
    </xf>
    <xf numFmtId="3" fontId="20" fillId="0" borderId="45" xfId="0" quotePrefix="1" applyNumberFormat="1" applyFont="1" applyBorder="1" applyAlignment="1">
      <alignment horizontal="right" vertical="center" wrapText="1"/>
    </xf>
    <xf numFmtId="0" fontId="18" fillId="3" borderId="36" xfId="0" applyFont="1" applyFill="1" applyBorder="1" applyAlignment="1">
      <alignment vertical="center" wrapText="1"/>
    </xf>
    <xf numFmtId="3" fontId="20" fillId="0" borderId="67" xfId="0" applyNumberFormat="1" applyFont="1" applyBorder="1" applyAlignment="1">
      <alignment horizontal="right" vertical="center" wrapText="1"/>
    </xf>
    <xf numFmtId="3" fontId="19" fillId="0" borderId="45" xfId="0" applyNumberFormat="1" applyFont="1" applyBorder="1" applyAlignment="1">
      <alignment horizontal="right" vertical="center" wrapText="1"/>
    </xf>
    <xf numFmtId="3" fontId="19" fillId="0" borderId="67" xfId="0" applyNumberFormat="1" applyFont="1" applyBorder="1" applyAlignment="1">
      <alignment horizontal="right" vertical="center" wrapText="1"/>
    </xf>
    <xf numFmtId="0" fontId="18" fillId="3" borderId="37" xfId="0" applyFont="1" applyFill="1" applyBorder="1" applyAlignment="1">
      <alignment vertical="center" wrapText="1"/>
    </xf>
    <xf numFmtId="0" fontId="14" fillId="0" borderId="36" xfId="0" applyFont="1" applyBorder="1" applyAlignment="1">
      <alignment vertical="center" wrapText="1"/>
    </xf>
    <xf numFmtId="0" fontId="14" fillId="0" borderId="37" xfId="0" applyFont="1" applyBorder="1" applyAlignment="1">
      <alignment vertical="center" wrapText="1"/>
    </xf>
    <xf numFmtId="0" fontId="0" fillId="0" borderId="50" xfId="0" applyBorder="1" applyAlignment="1">
      <alignment vertical="center"/>
    </xf>
    <xf numFmtId="0" fontId="14" fillId="0" borderId="25" xfId="0" applyFont="1" applyBorder="1" applyAlignment="1">
      <alignment vertical="center"/>
    </xf>
    <xf numFmtId="3" fontId="18" fillId="0" borderId="2" xfId="0" applyNumberFormat="1" applyFont="1" applyBorder="1" applyAlignment="1">
      <alignment horizontal="right" vertical="center" wrapText="1"/>
    </xf>
    <xf numFmtId="3" fontId="18" fillId="0" borderId="58" xfId="0" applyNumberFormat="1" applyFont="1" applyBorder="1" applyAlignment="1">
      <alignment horizontal="right" vertical="center" wrapText="1"/>
    </xf>
    <xf numFmtId="3" fontId="20" fillId="3" borderId="59" xfId="0" quotePrefix="1" applyNumberFormat="1" applyFont="1" applyFill="1" applyBorder="1" applyAlignment="1">
      <alignment horizontal="right" vertical="center" wrapText="1"/>
    </xf>
    <xf numFmtId="3" fontId="20" fillId="0" borderId="59" xfId="0" quotePrefix="1" applyNumberFormat="1" applyFont="1" applyFill="1" applyBorder="1" applyAlignment="1">
      <alignment horizontal="right" vertical="center" wrapText="1"/>
    </xf>
    <xf numFmtId="3" fontId="20" fillId="3" borderId="59" xfId="0" applyNumberFormat="1" applyFont="1" applyFill="1" applyBorder="1" applyAlignment="1">
      <alignment horizontal="right" vertical="center" wrapText="1"/>
    </xf>
    <xf numFmtId="3" fontId="20" fillId="0" borderId="51" xfId="0" applyNumberFormat="1" applyFont="1" applyFill="1" applyBorder="1" applyAlignment="1">
      <alignment horizontal="right" vertical="center" wrapText="1"/>
    </xf>
    <xf numFmtId="3" fontId="20" fillId="0" borderId="50" xfId="0" applyNumberFormat="1" applyFont="1" applyFill="1" applyBorder="1" applyAlignment="1">
      <alignment horizontal="right" vertical="center" wrapText="1"/>
    </xf>
    <xf numFmtId="3" fontId="20" fillId="0" borderId="2" xfId="0" applyNumberFormat="1" applyFont="1" applyFill="1" applyBorder="1" applyAlignment="1">
      <alignment horizontal="right" vertical="center" wrapText="1"/>
    </xf>
    <xf numFmtId="0" fontId="18" fillId="3" borderId="2" xfId="0" applyFont="1" applyFill="1" applyBorder="1" applyAlignment="1">
      <alignment vertical="center" wrapText="1"/>
    </xf>
    <xf numFmtId="3" fontId="18" fillId="3" borderId="2" xfId="0" quotePrefix="1" applyNumberFormat="1" applyFont="1" applyFill="1" applyBorder="1" applyAlignment="1">
      <alignment horizontal="right" vertical="center" wrapText="1"/>
    </xf>
    <xf numFmtId="3" fontId="18" fillId="3" borderId="58" xfId="0" quotePrefix="1" applyNumberFormat="1" applyFont="1" applyFill="1" applyBorder="1" applyAlignment="1">
      <alignment horizontal="right" vertical="center" wrapText="1"/>
    </xf>
    <xf numFmtId="3" fontId="18" fillId="3" borderId="59" xfId="0" quotePrefix="1" applyNumberFormat="1" applyFont="1" applyFill="1" applyBorder="1" applyAlignment="1">
      <alignment horizontal="right" vertical="center" wrapText="1"/>
    </xf>
    <xf numFmtId="3" fontId="20" fillId="0" borderId="51" xfId="0" quotePrefix="1" applyNumberFormat="1" applyFont="1" applyFill="1" applyBorder="1" applyAlignment="1">
      <alignment horizontal="right" vertical="center" wrapText="1"/>
    </xf>
    <xf numFmtId="3" fontId="20" fillId="0" borderId="25" xfId="0" applyNumberFormat="1" applyFont="1" applyFill="1" applyBorder="1" applyAlignment="1">
      <alignment horizontal="right" vertical="center" wrapText="1"/>
    </xf>
    <xf numFmtId="3" fontId="20" fillId="0" borderId="58" xfId="0" applyNumberFormat="1" applyFont="1" applyFill="1" applyBorder="1" applyAlignment="1">
      <alignment horizontal="right" vertical="center" wrapText="1"/>
    </xf>
    <xf numFmtId="3" fontId="20" fillId="11" borderId="51" xfId="0" quotePrefix="1" applyNumberFormat="1" applyFont="1" applyFill="1" applyBorder="1" applyAlignment="1">
      <alignment horizontal="right" vertical="center" wrapText="1"/>
    </xf>
    <xf numFmtId="3" fontId="20" fillId="0" borderId="2" xfId="0" quotePrefix="1" applyNumberFormat="1" applyFont="1" applyFill="1" applyBorder="1" applyAlignment="1">
      <alignment horizontal="right" vertical="center" wrapText="1"/>
    </xf>
    <xf numFmtId="3" fontId="20" fillId="0" borderId="58" xfId="0" applyNumberFormat="1" applyFont="1" applyFill="1" applyBorder="1" applyAlignment="1">
      <alignment horizontal="right" vertical="center"/>
    </xf>
    <xf numFmtId="3" fontId="20" fillId="0" borderId="54" xfId="0" applyNumberFormat="1" applyFont="1" applyFill="1" applyBorder="1" applyAlignment="1">
      <alignment horizontal="right" vertical="center" wrapText="1"/>
    </xf>
    <xf numFmtId="3" fontId="21" fillId="0" borderId="2" xfId="0" applyNumberFormat="1" applyFont="1" applyBorder="1" applyAlignment="1">
      <alignment horizontal="right" vertical="center"/>
    </xf>
    <xf numFmtId="3" fontId="19" fillId="11" borderId="50" xfId="0" applyNumberFormat="1" applyFont="1" applyFill="1" applyBorder="1" applyAlignment="1">
      <alignment horizontal="right" vertical="center" wrapText="1"/>
    </xf>
    <xf numFmtId="3" fontId="19" fillId="11" borderId="51" xfId="0" applyNumberFormat="1" applyFont="1" applyFill="1" applyBorder="1" applyAlignment="1">
      <alignment horizontal="right" vertical="center" wrapText="1"/>
    </xf>
    <xf numFmtId="3" fontId="19" fillId="0" borderId="2" xfId="0" applyNumberFormat="1" applyFont="1" applyFill="1" applyBorder="1" applyAlignment="1">
      <alignment horizontal="right" vertical="center" wrapText="1"/>
    </xf>
    <xf numFmtId="3" fontId="19" fillId="0" borderId="54" xfId="0" applyNumberFormat="1" applyFont="1" applyFill="1" applyBorder="1" applyAlignment="1">
      <alignment horizontal="right" vertical="center" wrapText="1"/>
    </xf>
    <xf numFmtId="3" fontId="39" fillId="11" borderId="2" xfId="0" applyNumberFormat="1" applyFont="1" applyFill="1" applyBorder="1" applyAlignment="1">
      <alignment horizontal="right" vertical="center"/>
    </xf>
    <xf numFmtId="1" fontId="38" fillId="0" borderId="43" xfId="0" applyNumberFormat="1" applyFont="1" applyFill="1" applyBorder="1" applyAlignment="1">
      <alignment horizontal="right" vertical="center" wrapText="1"/>
    </xf>
    <xf numFmtId="1" fontId="38" fillId="0" borderId="19" xfId="0" applyNumberFormat="1" applyFont="1" applyFill="1" applyBorder="1" applyAlignment="1">
      <alignment horizontal="right" vertical="center" wrapText="1"/>
    </xf>
    <xf numFmtId="1" fontId="14" fillId="0" borderId="44" xfId="0" applyNumberFormat="1" applyFont="1" applyFill="1" applyBorder="1" applyAlignment="1">
      <alignment horizontal="right" vertical="center"/>
    </xf>
    <xf numFmtId="1" fontId="38" fillId="0" borderId="8" xfId="0" applyNumberFormat="1" applyFont="1" applyFill="1" applyBorder="1" applyAlignment="1">
      <alignment horizontal="right" vertical="center" wrapText="1"/>
    </xf>
    <xf numFmtId="1" fontId="38" fillId="0" borderId="9" xfId="0" applyNumberFormat="1" applyFont="1" applyFill="1" applyBorder="1" applyAlignment="1">
      <alignment horizontal="right" vertical="center" wrapText="1"/>
    </xf>
    <xf numFmtId="0" fontId="14" fillId="0" borderId="57" xfId="0" applyFont="1" applyFill="1" applyBorder="1" applyAlignment="1">
      <alignment horizontal="left" vertical="center" wrapText="1"/>
    </xf>
    <xf numFmtId="1" fontId="38" fillId="0" borderId="31" xfId="0" applyNumberFormat="1" applyFont="1" applyFill="1" applyBorder="1" applyAlignment="1">
      <alignment horizontal="right" vertical="center" wrapText="1"/>
    </xf>
    <xf numFmtId="0" fontId="0" fillId="0" borderId="0" xfId="0" applyAlignment="1">
      <alignment horizontal="left"/>
    </xf>
    <xf numFmtId="0" fontId="0" fillId="0" borderId="0" xfId="0" applyBorder="1" applyAlignment="1"/>
    <xf numFmtId="0" fontId="3" fillId="0" borderId="17" xfId="0" applyFont="1" applyBorder="1" applyAlignment="1">
      <alignment horizontal="center" vertical="center" wrapText="1"/>
    </xf>
    <xf numFmtId="0" fontId="0" fillId="0" borderId="0" xfId="0" applyBorder="1" applyAlignment="1">
      <alignment horizontal="center"/>
    </xf>
    <xf numFmtId="0" fontId="0" fillId="0" borderId="0" xfId="0" applyBorder="1" applyAlignment="1">
      <alignment horizontal="center"/>
    </xf>
    <xf numFmtId="0" fontId="14" fillId="0" borderId="1" xfId="0" applyFont="1" applyBorder="1" applyAlignment="1">
      <alignment vertical="top" wrapText="1"/>
    </xf>
    <xf numFmtId="0" fontId="0" fillId="0" borderId="66" xfId="0" applyBorder="1" applyAlignment="1">
      <alignment wrapText="1"/>
    </xf>
    <xf numFmtId="0" fontId="0" fillId="0" borderId="63" xfId="0" applyBorder="1" applyAlignment="1">
      <alignment wrapText="1"/>
    </xf>
    <xf numFmtId="0" fontId="19" fillId="0" borderId="1" xfId="0" applyFont="1" applyBorder="1" applyAlignment="1">
      <alignment vertical="top" wrapText="1"/>
    </xf>
    <xf numFmtId="0" fontId="14" fillId="0" borderId="4" xfId="0" applyFont="1" applyBorder="1" applyAlignment="1">
      <alignment vertical="top" wrapText="1"/>
    </xf>
    <xf numFmtId="0" fontId="14" fillId="0" borderId="9" xfId="0" applyFont="1" applyBorder="1" applyAlignment="1">
      <alignment vertical="top" wrapText="1"/>
    </xf>
    <xf numFmtId="0" fontId="0" fillId="0" borderId="65" xfId="0" applyBorder="1" applyAlignment="1">
      <alignment wrapText="1"/>
    </xf>
    <xf numFmtId="0" fontId="22" fillId="0" borderId="60" xfId="85" applyBorder="1"/>
    <xf numFmtId="3" fontId="14" fillId="0" borderId="4" xfId="0" applyNumberFormat="1" applyFont="1" applyFill="1" applyBorder="1" applyAlignment="1">
      <alignment vertical="top" wrapText="1"/>
    </xf>
    <xf numFmtId="3" fontId="14" fillId="0" borderId="1" xfId="0" applyNumberFormat="1" applyFont="1" applyFill="1" applyBorder="1" applyAlignment="1">
      <alignment vertical="top" wrapText="1"/>
    </xf>
    <xf numFmtId="3" fontId="14" fillId="0" borderId="1" xfId="0" applyNumberFormat="1" applyFont="1" applyBorder="1" applyAlignment="1">
      <alignment vertical="top" wrapText="1"/>
    </xf>
    <xf numFmtId="0" fontId="0" fillId="0" borderId="14" xfId="0" applyBorder="1"/>
    <xf numFmtId="0" fontId="0" fillId="0" borderId="59" xfId="0" applyBorder="1" applyAlignment="1">
      <alignment wrapText="1"/>
    </xf>
    <xf numFmtId="0" fontId="0" fillId="0" borderId="57" xfId="0" applyBorder="1" applyAlignment="1">
      <alignment wrapText="1"/>
    </xf>
    <xf numFmtId="3" fontId="14" fillId="0" borderId="61" xfId="0" applyNumberFormat="1" applyFont="1" applyFill="1" applyBorder="1" applyAlignment="1">
      <alignment vertical="top" wrapText="1"/>
    </xf>
    <xf numFmtId="0" fontId="14" fillId="0" borderId="18" xfId="0" applyFont="1" applyBorder="1" applyAlignment="1">
      <alignment vertical="center" wrapText="1"/>
    </xf>
    <xf numFmtId="0" fontId="40" fillId="0" borderId="18" xfId="0" applyFont="1" applyBorder="1" applyAlignment="1">
      <alignment horizontal="left" vertical="center" wrapText="1"/>
    </xf>
    <xf numFmtId="0" fontId="14" fillId="0" borderId="23" xfId="0" applyFont="1" applyBorder="1" applyAlignment="1">
      <alignment vertical="center" wrapText="1"/>
    </xf>
    <xf numFmtId="0" fontId="14" fillId="0" borderId="6" xfId="0" applyFont="1" applyBorder="1" applyAlignment="1">
      <alignment horizontal="left" vertical="top" wrapText="1"/>
    </xf>
    <xf numFmtId="0" fontId="14" fillId="0" borderId="1" xfId="0" applyFont="1" applyBorder="1" applyAlignment="1">
      <alignment vertical="center" wrapText="1"/>
    </xf>
    <xf numFmtId="0" fontId="40" fillId="0" borderId="1" xfId="0" applyFont="1" applyBorder="1" applyAlignment="1">
      <alignment horizontal="left" vertical="center" wrapText="1"/>
    </xf>
    <xf numFmtId="0" fontId="14" fillId="0" borderId="7" xfId="0" applyFont="1" applyBorder="1" applyAlignment="1">
      <alignment vertical="center" wrapText="1"/>
    </xf>
    <xf numFmtId="0" fontId="14" fillId="0" borderId="8" xfId="0" applyFont="1" applyBorder="1" applyAlignment="1">
      <alignment horizontal="left" vertical="top" wrapText="1"/>
    </xf>
    <xf numFmtId="0" fontId="14" fillId="0" borderId="19" xfId="0" applyFont="1" applyBorder="1" applyAlignment="1">
      <alignment wrapText="1"/>
    </xf>
    <xf numFmtId="0" fontId="14" fillId="0" borderId="47" xfId="0" applyFont="1" applyBorder="1" applyAlignment="1">
      <alignment wrapText="1"/>
    </xf>
    <xf numFmtId="0" fontId="0" fillId="0" borderId="14" xfId="0" applyBorder="1" applyAlignment="1">
      <alignment wrapText="1"/>
    </xf>
    <xf numFmtId="165" fontId="14" fillId="0" borderId="19" xfId="0" applyNumberFormat="1" applyFont="1" applyBorder="1" applyAlignment="1">
      <alignment wrapText="1"/>
    </xf>
    <xf numFmtId="165" fontId="14" fillId="0" borderId="64" xfId="0" applyNumberFormat="1" applyFont="1" applyBorder="1" applyAlignment="1">
      <alignment wrapText="1"/>
    </xf>
    <xf numFmtId="165" fontId="14" fillId="0" borderId="39" xfId="0" applyNumberFormat="1" applyFont="1" applyBorder="1" applyAlignment="1">
      <alignment wrapText="1"/>
    </xf>
    <xf numFmtId="0" fontId="14" fillId="0" borderId="43" xfId="0" applyFont="1" applyBorder="1" applyAlignment="1">
      <alignment horizontal="left" vertical="top" wrapText="1"/>
    </xf>
    <xf numFmtId="0" fontId="14" fillId="0" borderId="19" xfId="0" applyFont="1" applyBorder="1" applyAlignment="1">
      <alignment vertical="center" wrapText="1"/>
    </xf>
    <xf numFmtId="0" fontId="14" fillId="0" borderId="47" xfId="0" applyFont="1" applyBorder="1" applyAlignment="1">
      <alignment vertical="center" wrapText="1"/>
    </xf>
    <xf numFmtId="0" fontId="0" fillId="0" borderId="1" xfId="0" applyBorder="1" applyAlignment="1">
      <alignment horizontal="left" vertical="top" wrapText="1"/>
    </xf>
    <xf numFmtId="164" fontId="14" fillId="0" borderId="19" xfId="0" applyNumberFormat="1" applyFont="1" applyBorder="1" applyAlignment="1">
      <alignment wrapText="1"/>
    </xf>
    <xf numFmtId="164" fontId="14" fillId="0" borderId="64" xfId="0" applyNumberFormat="1" applyFont="1" applyBorder="1" applyAlignment="1">
      <alignment wrapText="1"/>
    </xf>
    <xf numFmtId="164" fontId="14" fillId="0" borderId="62" xfId="0" applyNumberFormat="1" applyFont="1" applyBorder="1" applyAlignment="1">
      <alignment wrapText="1"/>
    </xf>
    <xf numFmtId="0" fontId="0" fillId="0" borderId="19" xfId="0" applyBorder="1" applyAlignment="1">
      <alignment horizontal="left" vertical="top" wrapText="1"/>
    </xf>
    <xf numFmtId="0" fontId="14" fillId="0" borderId="9" xfId="0" applyFont="1" applyBorder="1" applyAlignment="1">
      <alignment vertical="center" wrapText="1"/>
    </xf>
    <xf numFmtId="0" fontId="14" fillId="0" borderId="10" xfId="0" applyFont="1" applyBorder="1" applyAlignment="1">
      <alignment vertical="center" wrapText="1"/>
    </xf>
    <xf numFmtId="0" fontId="14" fillId="3" borderId="9" xfId="0" applyFont="1" applyFill="1" applyBorder="1" applyAlignment="1">
      <alignment vertical="center" wrapText="1"/>
    </xf>
    <xf numFmtId="166" fontId="14" fillId="0" borderId="4" xfId="94" applyNumberFormat="1" applyFont="1" applyFill="1" applyBorder="1" applyAlignment="1">
      <alignment vertical="center"/>
    </xf>
    <xf numFmtId="166" fontId="14" fillId="0" borderId="1" xfId="94" applyNumberFormat="1" applyFont="1" applyFill="1" applyBorder="1" applyAlignment="1">
      <alignment vertical="center"/>
    </xf>
    <xf numFmtId="9" fontId="14" fillId="0" borderId="5" xfId="94" applyFont="1" applyFill="1" applyBorder="1" applyAlignment="1">
      <alignment vertical="center"/>
    </xf>
    <xf numFmtId="9" fontId="14" fillId="0" borderId="7" xfId="94" applyFont="1" applyFill="1" applyBorder="1" applyAlignment="1">
      <alignment vertical="center"/>
    </xf>
    <xf numFmtId="166" fontId="14" fillId="0" borderId="3" xfId="94" applyNumberFormat="1" applyFont="1" applyFill="1" applyBorder="1" applyAlignment="1">
      <alignment vertical="center"/>
    </xf>
    <xf numFmtId="166" fontId="14" fillId="0" borderId="6" xfId="94" applyNumberFormat="1" applyFont="1" applyFill="1" applyBorder="1" applyAlignment="1">
      <alignment vertical="center"/>
    </xf>
    <xf numFmtId="166" fontId="14" fillId="0" borderId="8" xfId="94" applyNumberFormat="1" applyFont="1" applyFill="1" applyBorder="1" applyAlignment="1">
      <alignment vertical="center"/>
    </xf>
    <xf numFmtId="10" fontId="14" fillId="0" borderId="26" xfId="94" applyNumberFormat="1" applyFont="1" applyBorder="1" applyAlignment="1">
      <alignment vertical="center"/>
    </xf>
    <xf numFmtId="10" fontId="14" fillId="0" borderId="4" xfId="94" applyNumberFormat="1" applyFont="1" applyBorder="1" applyAlignment="1">
      <alignment vertical="center"/>
    </xf>
    <xf numFmtId="10" fontId="14" fillId="0" borderId="28" xfId="94" applyNumberFormat="1" applyFont="1" applyBorder="1" applyAlignment="1">
      <alignment vertical="center"/>
    </xf>
    <xf numFmtId="10" fontId="14" fillId="0" borderId="1" xfId="94" applyNumberFormat="1" applyFont="1" applyBorder="1" applyAlignment="1">
      <alignment vertical="center"/>
    </xf>
    <xf numFmtId="10" fontId="14" fillId="0" borderId="31" xfId="94" applyNumberFormat="1" applyFont="1" applyBorder="1" applyAlignment="1">
      <alignment vertical="center"/>
    </xf>
    <xf numFmtId="10" fontId="14" fillId="0" borderId="9" xfId="94" applyNumberFormat="1" applyFont="1" applyBorder="1" applyAlignment="1">
      <alignment vertical="center"/>
    </xf>
    <xf numFmtId="10" fontId="14" fillId="0" borderId="1" xfId="0" applyNumberFormat="1" applyFont="1" applyBorder="1"/>
    <xf numFmtId="10" fontId="14" fillId="0" borderId="9" xfId="0" applyNumberFormat="1" applyFont="1" applyBorder="1"/>
    <xf numFmtId="10" fontId="14" fillId="0" borderId="4" xfId="0" applyNumberFormat="1" applyFont="1" applyBorder="1" applyAlignment="1">
      <alignment vertical="center"/>
    </xf>
    <xf numFmtId="3" fontId="39" fillId="0" borderId="45" xfId="0" applyNumberFormat="1" applyFont="1" applyFill="1" applyBorder="1" applyAlignment="1">
      <alignment horizontal="right" vertical="center"/>
    </xf>
    <xf numFmtId="0" fontId="11" fillId="4" borderId="35" xfId="0" applyFont="1" applyFill="1" applyBorder="1" applyAlignment="1">
      <alignment vertical="center" wrapText="1"/>
    </xf>
    <xf numFmtId="0" fontId="14" fillId="4" borderId="11" xfId="0" applyFont="1" applyFill="1" applyBorder="1" applyAlignment="1">
      <alignment vertical="center"/>
    </xf>
    <xf numFmtId="0" fontId="14" fillId="4" borderId="56" xfId="0" applyFont="1" applyFill="1" applyBorder="1" applyAlignment="1">
      <alignment vertical="center"/>
    </xf>
    <xf numFmtId="0" fontId="18" fillId="7" borderId="35" xfId="0" applyFont="1" applyFill="1" applyBorder="1" applyAlignment="1">
      <alignment vertical="center" wrapText="1"/>
    </xf>
    <xf numFmtId="0" fontId="14" fillId="7" borderId="0" xfId="0" applyFont="1" applyFill="1" applyAlignment="1">
      <alignment vertical="center" wrapText="1"/>
    </xf>
    <xf numFmtId="0" fontId="18" fillId="7" borderId="36" xfId="0" applyFont="1" applyFill="1" applyBorder="1" applyAlignment="1">
      <alignment vertical="center" wrapText="1"/>
    </xf>
    <xf numFmtId="0" fontId="18" fillId="7" borderId="37" xfId="0" applyFont="1" applyFill="1" applyBorder="1" applyAlignment="1">
      <alignment vertical="center" wrapText="1"/>
    </xf>
    <xf numFmtId="0" fontId="18" fillId="4" borderId="35" xfId="0" applyFont="1" applyFill="1" applyBorder="1" applyAlignment="1">
      <alignment vertical="center" wrapText="1"/>
    </xf>
    <xf numFmtId="0" fontId="14" fillId="4" borderId="0" xfId="0" applyFont="1" applyFill="1" applyAlignment="1">
      <alignment vertical="center"/>
    </xf>
    <xf numFmtId="0" fontId="18" fillId="4" borderId="36" xfId="0" applyFont="1" applyFill="1" applyBorder="1" applyAlignment="1">
      <alignment vertical="center" wrapText="1"/>
    </xf>
    <xf numFmtId="0" fontId="18" fillId="4" borderId="37" xfId="0" applyFont="1" applyFill="1" applyBorder="1" applyAlignment="1">
      <alignment vertical="center" wrapText="1"/>
    </xf>
    <xf numFmtId="3" fontId="18" fillId="11" borderId="81" xfId="0" applyNumberFormat="1" applyFont="1" applyFill="1" applyBorder="1" applyAlignment="1">
      <alignment horizontal="right" vertical="center" wrapText="1"/>
    </xf>
    <xf numFmtId="3" fontId="18" fillId="11" borderId="76" xfId="0" applyNumberFormat="1" applyFont="1" applyFill="1" applyBorder="1" applyAlignment="1">
      <alignment horizontal="right" vertical="center" wrapText="1"/>
    </xf>
    <xf numFmtId="3" fontId="18" fillId="11" borderId="38" xfId="0" applyNumberFormat="1" applyFont="1" applyFill="1" applyBorder="1" applyAlignment="1">
      <alignment horizontal="right" vertical="center" wrapText="1"/>
    </xf>
    <xf numFmtId="3" fontId="18" fillId="11" borderId="23" xfId="0" applyNumberFormat="1" applyFont="1" applyFill="1" applyBorder="1" applyAlignment="1">
      <alignment horizontal="right" vertical="center" wrapText="1"/>
    </xf>
    <xf numFmtId="3" fontId="18" fillId="11" borderId="79" xfId="0" applyNumberFormat="1" applyFont="1" applyFill="1" applyBorder="1" applyAlignment="1">
      <alignment horizontal="right" vertical="center" wrapText="1"/>
    </xf>
    <xf numFmtId="3" fontId="20" fillId="11" borderId="38" xfId="0" applyNumberFormat="1" applyFont="1" applyFill="1" applyBorder="1" applyAlignment="1">
      <alignment horizontal="right" vertical="center" wrapText="1"/>
    </xf>
    <xf numFmtId="3" fontId="20" fillId="11" borderId="23" xfId="0" applyNumberFormat="1" applyFont="1" applyFill="1" applyBorder="1" applyAlignment="1">
      <alignment horizontal="right" vertical="center" wrapText="1"/>
    </xf>
    <xf numFmtId="3" fontId="20" fillId="11" borderId="28" xfId="0" applyNumberFormat="1" applyFont="1" applyFill="1" applyBorder="1" applyAlignment="1">
      <alignment horizontal="right" vertical="center"/>
    </xf>
    <xf numFmtId="3" fontId="20" fillId="11" borderId="7" xfId="0" applyNumberFormat="1" applyFont="1" applyFill="1" applyBorder="1" applyAlignment="1">
      <alignment horizontal="right" vertical="center"/>
    </xf>
    <xf numFmtId="3" fontId="20" fillId="11" borderId="28" xfId="0" quotePrefix="1" applyNumberFormat="1" applyFont="1" applyFill="1" applyBorder="1" applyAlignment="1">
      <alignment horizontal="right" vertical="center" wrapText="1"/>
    </xf>
    <xf numFmtId="3" fontId="20" fillId="11" borderId="7" xfId="0" quotePrefix="1" applyNumberFormat="1" applyFont="1" applyFill="1" applyBorder="1" applyAlignment="1">
      <alignment horizontal="right" vertical="center" wrapText="1"/>
    </xf>
    <xf numFmtId="3" fontId="20" fillId="12" borderId="18" xfId="0" applyNumberFormat="1" applyFont="1" applyFill="1" applyBorder="1" applyAlignment="1">
      <alignment horizontal="right" vertical="center"/>
    </xf>
    <xf numFmtId="3" fontId="20" fillId="12" borderId="38" xfId="0" applyNumberFormat="1" applyFont="1" applyFill="1" applyBorder="1" applyAlignment="1">
      <alignment horizontal="right" vertical="center"/>
    </xf>
    <xf numFmtId="3" fontId="20" fillId="12" borderId="79" xfId="0" applyNumberFormat="1" applyFont="1" applyFill="1" applyBorder="1" applyAlignment="1">
      <alignment horizontal="right" vertical="center"/>
    </xf>
    <xf numFmtId="3" fontId="20" fillId="12" borderId="58" xfId="0" applyNumberFormat="1" applyFont="1" applyFill="1" applyBorder="1" applyAlignment="1">
      <alignment horizontal="right" vertical="center"/>
    </xf>
    <xf numFmtId="3" fontId="18" fillId="12" borderId="18" xfId="0" applyNumberFormat="1" applyFont="1" applyFill="1" applyBorder="1" applyAlignment="1">
      <alignment horizontal="right" vertical="center" wrapText="1"/>
    </xf>
    <xf numFmtId="3" fontId="20" fillId="12" borderId="58" xfId="0" applyNumberFormat="1" applyFont="1" applyFill="1" applyBorder="1" applyAlignment="1">
      <alignment horizontal="right" vertical="center" wrapText="1"/>
    </xf>
    <xf numFmtId="3" fontId="20" fillId="12" borderId="18" xfId="0" quotePrefix="1" applyNumberFormat="1" applyFont="1" applyFill="1" applyBorder="1" applyAlignment="1">
      <alignment horizontal="right" vertical="center" wrapText="1"/>
    </xf>
    <xf numFmtId="3" fontId="20" fillId="12" borderId="1" xfId="0" applyNumberFormat="1" applyFont="1" applyFill="1" applyBorder="1" applyAlignment="1">
      <alignment horizontal="right" vertical="center" wrapText="1"/>
    </xf>
    <xf numFmtId="3" fontId="20" fillId="12" borderId="59" xfId="0" applyNumberFormat="1" applyFont="1" applyFill="1" applyBorder="1" applyAlignment="1">
      <alignment horizontal="right" vertical="center" wrapText="1"/>
    </xf>
    <xf numFmtId="3" fontId="20" fillId="12" borderId="58" xfId="0" quotePrefix="1" applyNumberFormat="1" applyFont="1" applyFill="1" applyBorder="1" applyAlignment="1">
      <alignment horizontal="right" vertical="center" wrapText="1"/>
    </xf>
    <xf numFmtId="3" fontId="20" fillId="12" borderId="1" xfId="0" applyNumberFormat="1" applyFont="1" applyFill="1" applyBorder="1" applyAlignment="1">
      <alignment horizontal="right" vertical="center"/>
    </xf>
    <xf numFmtId="3" fontId="20" fillId="12" borderId="59" xfId="0" applyNumberFormat="1" applyFont="1" applyFill="1" applyBorder="1" applyAlignment="1">
      <alignment horizontal="right" vertical="center"/>
    </xf>
    <xf numFmtId="3" fontId="20" fillId="12" borderId="1" xfId="0" quotePrefix="1" applyNumberFormat="1" applyFont="1" applyFill="1" applyBorder="1" applyAlignment="1">
      <alignment horizontal="right" vertical="center" wrapText="1"/>
    </xf>
    <xf numFmtId="3" fontId="20" fillId="12" borderId="59" xfId="0" quotePrefix="1" applyNumberFormat="1" applyFont="1" applyFill="1" applyBorder="1" applyAlignment="1">
      <alignment horizontal="right" vertical="center" wrapText="1"/>
    </xf>
    <xf numFmtId="3" fontId="20" fillId="12" borderId="9" xfId="0" applyNumberFormat="1" applyFont="1" applyFill="1" applyBorder="1" applyAlignment="1">
      <alignment horizontal="right" vertical="center"/>
    </xf>
    <xf numFmtId="3" fontId="20" fillId="12" borderId="51" xfId="0" applyNumberFormat="1" applyFont="1" applyFill="1" applyBorder="1" applyAlignment="1">
      <alignment horizontal="right" vertical="center"/>
    </xf>
    <xf numFmtId="3" fontId="20" fillId="12" borderId="65" xfId="0" applyNumberFormat="1" applyFont="1" applyFill="1" applyBorder="1" applyAlignment="1">
      <alignment horizontal="right" vertical="center"/>
    </xf>
    <xf numFmtId="3" fontId="20" fillId="12" borderId="7" xfId="0" applyNumberFormat="1" applyFont="1" applyFill="1" applyBorder="1" applyAlignment="1">
      <alignment horizontal="right" vertical="center" wrapText="1"/>
    </xf>
    <xf numFmtId="3" fontId="20" fillId="12" borderId="7" xfId="0" quotePrefix="1" applyNumberFormat="1" applyFont="1" applyFill="1" applyBorder="1" applyAlignment="1">
      <alignment horizontal="right" vertical="center" wrapText="1"/>
    </xf>
    <xf numFmtId="3" fontId="18" fillId="12" borderId="4" xfId="0" quotePrefix="1" applyNumberFormat="1" applyFont="1" applyFill="1" applyBorder="1" applyAlignment="1">
      <alignment horizontal="right" vertical="center" wrapText="1"/>
    </xf>
    <xf numFmtId="3" fontId="20" fillId="12" borderId="50" xfId="0" quotePrefix="1" applyNumberFormat="1" applyFont="1" applyFill="1" applyBorder="1" applyAlignment="1">
      <alignment horizontal="right" vertical="center" wrapText="1"/>
    </xf>
    <xf numFmtId="3" fontId="20" fillId="12" borderId="5" xfId="0" applyNumberFormat="1" applyFont="1" applyFill="1" applyBorder="1" applyAlignment="1">
      <alignment horizontal="right" vertical="center" wrapText="1"/>
    </xf>
    <xf numFmtId="3" fontId="20" fillId="12" borderId="4" xfId="0" applyNumberFormat="1" applyFont="1" applyFill="1" applyBorder="1" applyAlignment="1">
      <alignment horizontal="right" vertical="center" wrapText="1"/>
    </xf>
    <xf numFmtId="3" fontId="18" fillId="12" borderId="5" xfId="0" quotePrefix="1" applyNumberFormat="1" applyFont="1" applyFill="1" applyBorder="1" applyAlignment="1">
      <alignment horizontal="right" vertical="center" wrapText="1"/>
    </xf>
    <xf numFmtId="3" fontId="20" fillId="12" borderId="9" xfId="0" quotePrefix="1" applyNumberFormat="1" applyFont="1" applyFill="1" applyBorder="1" applyAlignment="1">
      <alignment horizontal="right" vertical="center" wrapText="1"/>
    </xf>
    <xf numFmtId="3" fontId="20" fillId="12" borderId="51" xfId="0" quotePrefix="1" applyNumberFormat="1" applyFont="1" applyFill="1" applyBorder="1" applyAlignment="1">
      <alignment horizontal="right" vertical="center" wrapText="1"/>
    </xf>
    <xf numFmtId="3" fontId="18" fillId="12" borderId="1" xfId="0" quotePrefix="1" applyNumberFormat="1" applyFont="1" applyFill="1" applyBorder="1" applyAlignment="1">
      <alignment horizontal="right" vertical="center" wrapText="1"/>
    </xf>
    <xf numFmtId="3" fontId="20" fillId="12" borderId="18" xfId="0" applyNumberFormat="1" applyFont="1" applyFill="1" applyBorder="1" applyAlignment="1">
      <alignment horizontal="right" vertical="center" wrapText="1"/>
    </xf>
    <xf numFmtId="3" fontId="18" fillId="12" borderId="45" xfId="0" quotePrefix="1" applyNumberFormat="1" applyFont="1" applyFill="1" applyBorder="1" applyAlignment="1">
      <alignment horizontal="right" vertical="center" wrapText="1"/>
    </xf>
    <xf numFmtId="3" fontId="20" fillId="12" borderId="63" xfId="0" applyNumberFormat="1" applyFont="1" applyFill="1" applyBorder="1" applyAlignment="1">
      <alignment horizontal="right" vertical="center"/>
    </xf>
    <xf numFmtId="3" fontId="20" fillId="12" borderId="28" xfId="0" applyNumberFormat="1" applyFont="1" applyFill="1" applyBorder="1" applyAlignment="1">
      <alignment horizontal="right" vertical="center"/>
    </xf>
    <xf numFmtId="3" fontId="20" fillId="12" borderId="7" xfId="0" applyNumberFormat="1" applyFont="1" applyFill="1" applyBorder="1" applyAlignment="1">
      <alignment horizontal="right" vertical="center"/>
    </xf>
    <xf numFmtId="0" fontId="0" fillId="0" borderId="0" xfId="0" applyFill="1"/>
    <xf numFmtId="3" fontId="19" fillId="0" borderId="4" xfId="0" applyNumberFormat="1" applyFont="1" applyFill="1" applyBorder="1" applyAlignment="1">
      <alignment horizontal="right" vertical="center" wrapText="1"/>
    </xf>
    <xf numFmtId="3" fontId="19" fillId="0" borderId="9" xfId="0" applyNumberFormat="1" applyFont="1" applyFill="1" applyBorder="1" applyAlignment="1">
      <alignment horizontal="right" vertical="center" wrapText="1"/>
    </xf>
    <xf numFmtId="3" fontId="21" fillId="12" borderId="45" xfId="0" applyNumberFormat="1" applyFont="1" applyFill="1" applyBorder="1" applyAlignment="1">
      <alignment horizontal="right" vertical="center"/>
    </xf>
    <xf numFmtId="3" fontId="20" fillId="12" borderId="50" xfId="0" applyNumberFormat="1" applyFont="1" applyFill="1" applyBorder="1" applyAlignment="1">
      <alignment horizontal="right" vertical="center" wrapText="1"/>
    </xf>
    <xf numFmtId="0" fontId="3" fillId="0" borderId="75" xfId="0" applyFont="1" applyBorder="1" applyAlignment="1">
      <alignment horizontal="center" vertical="center" wrapText="1"/>
    </xf>
    <xf numFmtId="0" fontId="3" fillId="0" borderId="45" xfId="0" applyFont="1" applyBorder="1" applyAlignment="1">
      <alignment horizontal="center" vertical="center" wrapText="1"/>
    </xf>
    <xf numFmtId="167" fontId="14" fillId="0" borderId="1" xfId="95" applyNumberFormat="1" applyFont="1" applyFill="1" applyBorder="1" applyAlignment="1">
      <alignment vertical="top" wrapText="1"/>
    </xf>
    <xf numFmtId="0" fontId="22" fillId="0" borderId="59" xfId="85" applyBorder="1"/>
    <xf numFmtId="0" fontId="3" fillId="0" borderId="76" xfId="0" applyFont="1" applyBorder="1" applyAlignment="1">
      <alignment horizontal="center" vertical="center" wrapText="1"/>
    </xf>
    <xf numFmtId="0" fontId="14" fillId="0" borderId="55" xfId="0" applyFont="1" applyBorder="1" applyAlignment="1">
      <alignment horizontal="center" vertical="center" wrapText="1"/>
    </xf>
    <xf numFmtId="0" fontId="14" fillId="0" borderId="14" xfId="0" applyFont="1" applyBorder="1" applyAlignment="1">
      <alignment horizontal="center" vertical="center" wrapText="1"/>
    </xf>
    <xf numFmtId="3" fontId="14" fillId="0" borderId="38" xfId="0" applyNumberFormat="1" applyFont="1" applyFill="1" applyBorder="1" applyAlignment="1">
      <alignment vertical="top" wrapText="1"/>
    </xf>
    <xf numFmtId="0" fontId="0" fillId="0" borderId="3" xfId="0" applyBorder="1" applyAlignment="1">
      <alignment wrapText="1"/>
    </xf>
    <xf numFmtId="3" fontId="14" fillId="0" borderId="5" xfId="0" applyNumberFormat="1" applyFont="1" applyFill="1" applyBorder="1" applyAlignment="1">
      <alignment vertical="top" wrapText="1"/>
    </xf>
    <xf numFmtId="0" fontId="0" fillId="0" borderId="6" xfId="0" applyBorder="1" applyAlignment="1">
      <alignment wrapText="1"/>
    </xf>
    <xf numFmtId="0" fontId="14" fillId="0" borderId="6" xfId="0" applyFont="1" applyBorder="1" applyAlignment="1">
      <alignment vertical="top" wrapText="1"/>
    </xf>
    <xf numFmtId="3" fontId="14" fillId="0" borderId="7" xfId="0" applyNumberFormat="1" applyFont="1" applyFill="1" applyBorder="1" applyAlignment="1">
      <alignment vertical="top" wrapText="1"/>
    </xf>
    <xf numFmtId="3" fontId="0" fillId="0" borderId="0" xfId="0" applyNumberFormat="1" applyBorder="1" applyAlignment="1">
      <alignment vertical="top"/>
    </xf>
    <xf numFmtId="3" fontId="14" fillId="0" borderId="3" xfId="0" applyNumberFormat="1" applyFont="1" applyFill="1" applyBorder="1" applyAlignment="1">
      <alignment vertical="top" wrapText="1"/>
    </xf>
    <xf numFmtId="0" fontId="0" fillId="0" borderId="55" xfId="0" applyBorder="1"/>
    <xf numFmtId="0" fontId="22" fillId="0" borderId="14" xfId="85" applyBorder="1"/>
    <xf numFmtId="0" fontId="0" fillId="0" borderId="15" xfId="0" applyBorder="1"/>
    <xf numFmtId="0" fontId="14" fillId="0" borderId="29" xfId="0" applyFont="1" applyBorder="1" applyAlignment="1">
      <alignment vertical="top" wrapText="1"/>
    </xf>
    <xf numFmtId="3" fontId="14" fillId="0" borderId="6" xfId="0" applyNumberFormat="1" applyFont="1" applyFill="1" applyBorder="1" applyAlignment="1">
      <alignment vertical="top" wrapText="1"/>
    </xf>
    <xf numFmtId="10" fontId="14" fillId="0" borderId="18" xfId="0" applyNumberFormat="1" applyFont="1" applyBorder="1"/>
    <xf numFmtId="0" fontId="14" fillId="0" borderId="1" xfId="0" applyFont="1" applyBorder="1"/>
    <xf numFmtId="10" fontId="14" fillId="0" borderId="19" xfId="0" applyNumberFormat="1" applyFont="1" applyBorder="1"/>
    <xf numFmtId="0" fontId="0" fillId="0" borderId="0" xfId="0" applyAlignment="1">
      <alignment horizontal="left"/>
    </xf>
    <xf numFmtId="0" fontId="34" fillId="0" borderId="0" xfId="0" applyFont="1" applyAlignment="1">
      <alignment horizontal="left"/>
    </xf>
    <xf numFmtId="0" fontId="0" fillId="0" borderId="0" xfId="0" applyAlignment="1">
      <alignment horizontal="left" wrapText="1"/>
    </xf>
    <xf numFmtId="0" fontId="0" fillId="0" borderId="0" xfId="0" applyAlignment="1">
      <alignment horizontal="left" vertical="center" wrapText="1"/>
    </xf>
    <xf numFmtId="0" fontId="0" fillId="3" borderId="0" xfId="0" applyFill="1" applyBorder="1" applyAlignment="1"/>
    <xf numFmtId="0" fontId="12" fillId="0" borderId="0" xfId="0" applyFont="1" applyAlignment="1">
      <alignment horizontal="left"/>
    </xf>
    <xf numFmtId="0" fontId="16" fillId="0" borderId="35" xfId="0" applyFont="1" applyBorder="1" applyAlignment="1">
      <alignment horizontal="center" vertical="center"/>
    </xf>
    <xf numFmtId="0" fontId="16" fillId="0" borderId="36" xfId="0" applyFont="1" applyBorder="1" applyAlignment="1">
      <alignment horizontal="center" vertical="center"/>
    </xf>
    <xf numFmtId="0" fontId="16" fillId="0" borderId="37" xfId="0" applyFont="1" applyBorder="1" applyAlignment="1">
      <alignment horizontal="center" vertical="center"/>
    </xf>
    <xf numFmtId="0" fontId="16" fillId="0" borderId="35" xfId="0" applyFont="1" applyBorder="1" applyAlignment="1">
      <alignment horizontal="center" vertical="center" wrapText="1"/>
    </xf>
    <xf numFmtId="0" fontId="16" fillId="0" borderId="36" xfId="0" applyFont="1" applyBorder="1" applyAlignment="1">
      <alignment horizontal="center" vertical="center" wrapText="1"/>
    </xf>
    <xf numFmtId="0" fontId="16" fillId="0" borderId="37"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0" xfId="0" applyFont="1" applyBorder="1" applyAlignment="1">
      <alignment horizontal="center" vertical="center" wrapText="1"/>
    </xf>
    <xf numFmtId="0" fontId="12" fillId="0" borderId="24" xfId="0" applyFont="1" applyBorder="1" applyAlignment="1">
      <alignment horizontal="center" vertical="center" wrapText="1"/>
    </xf>
    <xf numFmtId="0" fontId="13" fillId="0" borderId="11" xfId="0" applyFont="1" applyBorder="1" applyAlignment="1">
      <alignment horizontal="center" vertical="center"/>
    </xf>
    <xf numFmtId="0" fontId="3" fillId="0" borderId="3" xfId="0" applyFont="1" applyBorder="1" applyAlignment="1">
      <alignment horizontal="center" vertical="center" wrapText="1"/>
    </xf>
    <xf numFmtId="0" fontId="3" fillId="0" borderId="31" xfId="0" applyFont="1" applyBorder="1" applyAlignment="1">
      <alignment horizontal="center" vertical="center" wrapText="1"/>
    </xf>
    <xf numFmtId="0" fontId="11" fillId="0" borderId="24" xfId="0" applyFont="1" applyBorder="1" applyAlignment="1">
      <alignment horizontal="left" vertical="top" wrapText="1"/>
    </xf>
    <xf numFmtId="0" fontId="11" fillId="0" borderId="48" xfId="0" applyFont="1" applyBorder="1" applyAlignment="1">
      <alignment horizontal="left" vertical="top" wrapText="1"/>
    </xf>
    <xf numFmtId="0" fontId="11" fillId="0" borderId="41" xfId="0" applyFont="1" applyBorder="1" applyAlignment="1">
      <alignment horizontal="left" vertical="top" wrapText="1"/>
    </xf>
    <xf numFmtId="0" fontId="14" fillId="0" borderId="48" xfId="0" applyFont="1" applyBorder="1" applyAlignment="1">
      <alignment horizontal="left" vertical="top" wrapText="1"/>
    </xf>
    <xf numFmtId="0" fontId="14" fillId="0" borderId="41" xfId="0" applyFont="1" applyBorder="1" applyAlignment="1">
      <alignment wrapText="1"/>
    </xf>
    <xf numFmtId="0" fontId="3" fillId="0" borderId="0" xfId="0" applyFont="1" applyAlignment="1">
      <alignment horizontal="left"/>
    </xf>
    <xf numFmtId="0" fontId="13" fillId="0" borderId="0" xfId="0" applyFont="1" applyAlignment="1">
      <alignment horizontal="left" vertical="center" wrapText="1"/>
    </xf>
    <xf numFmtId="0" fontId="3" fillId="0" borderId="4" xfId="0" applyFont="1" applyBorder="1" applyAlignment="1">
      <alignment horizontal="center" vertical="center" wrapText="1"/>
    </xf>
    <xf numFmtId="0" fontId="3" fillId="0" borderId="9"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48" xfId="0" applyFont="1" applyBorder="1" applyAlignment="1">
      <alignment horizontal="center" vertical="center" wrapText="1"/>
    </xf>
    <xf numFmtId="0" fontId="0" fillId="0" borderId="0" xfId="0" applyBorder="1" applyAlignment="1"/>
    <xf numFmtId="0" fontId="0" fillId="0" borderId="49" xfId="0" applyBorder="1" applyAlignment="1"/>
    <xf numFmtId="0" fontId="3" fillId="0" borderId="25" xfId="0" applyFont="1" applyBorder="1" applyAlignment="1">
      <alignment horizontal="center" vertical="center"/>
    </xf>
    <xf numFmtId="0" fontId="3" fillId="0" borderId="40" xfId="0" applyFont="1" applyBorder="1" applyAlignment="1">
      <alignment horizontal="center" vertical="center"/>
    </xf>
    <xf numFmtId="0" fontId="3" fillId="0" borderId="40" xfId="0" applyFont="1" applyBorder="1" applyAlignment="1">
      <alignment horizontal="center" vertical="center" wrapText="1"/>
    </xf>
    <xf numFmtId="0" fontId="3" fillId="0" borderId="66" xfId="0" applyFont="1" applyBorder="1" applyAlignment="1">
      <alignment horizontal="center" vertical="center" wrapText="1"/>
    </xf>
    <xf numFmtId="0" fontId="3" fillId="0" borderId="64" xfId="0" applyFont="1" applyBorder="1" applyAlignment="1">
      <alignment horizontal="center" vertical="center" wrapText="1"/>
    </xf>
    <xf numFmtId="0" fontId="0" fillId="0" borderId="59" xfId="0" applyBorder="1" applyAlignment="1">
      <alignment horizontal="center" wrapText="1"/>
    </xf>
    <xf numFmtId="0" fontId="3" fillId="0" borderId="24" xfId="0" applyFont="1" applyBorder="1" applyAlignment="1">
      <alignment horizontal="center" vertical="center"/>
    </xf>
    <xf numFmtId="0" fontId="3" fillId="0" borderId="48" xfId="0" applyFont="1" applyBorder="1" applyAlignment="1">
      <alignment horizontal="center" vertical="center"/>
    </xf>
    <xf numFmtId="0" fontId="3" fillId="0" borderId="24" xfId="0" applyFont="1" applyBorder="1" applyAlignment="1">
      <alignment horizontal="center" vertical="center" wrapText="1"/>
    </xf>
    <xf numFmtId="0" fontId="0" fillId="0" borderId="48" xfId="0" applyFont="1" applyBorder="1" applyAlignment="1">
      <alignment horizontal="center" vertical="center" wrapText="1"/>
    </xf>
    <xf numFmtId="0" fontId="0" fillId="0" borderId="0" xfId="0" applyAlignment="1">
      <alignment horizontal="left" vertical="top" wrapText="1"/>
    </xf>
    <xf numFmtId="0" fontId="3" fillId="0" borderId="17" xfId="0" applyFont="1" applyBorder="1" applyAlignment="1">
      <alignment horizontal="center" vertical="center" wrapText="1"/>
    </xf>
    <xf numFmtId="0" fontId="3" fillId="0" borderId="52"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53" xfId="0" applyFont="1" applyBorder="1" applyAlignment="1">
      <alignment horizontal="center" vertical="center" wrapText="1"/>
    </xf>
    <xf numFmtId="0" fontId="3" fillId="0" borderId="24" xfId="0" applyFont="1" applyBorder="1" applyAlignment="1">
      <alignment horizontal="left" vertical="top" wrapText="1"/>
    </xf>
    <xf numFmtId="0" fontId="3" fillId="0" borderId="48" xfId="0" applyFont="1" applyBorder="1" applyAlignment="1">
      <alignment horizontal="left" vertical="top" wrapText="1"/>
    </xf>
    <xf numFmtId="0" fontId="3" fillId="0" borderId="41" xfId="0" applyFont="1" applyBorder="1" applyAlignment="1">
      <alignment horizontal="left" vertical="top" wrapText="1"/>
    </xf>
    <xf numFmtId="0" fontId="3" fillId="0" borderId="35" xfId="0" applyFont="1" applyBorder="1" applyAlignment="1">
      <alignment horizontal="left" vertical="top" wrapText="1"/>
    </xf>
    <xf numFmtId="0" fontId="0" fillId="0" borderId="48" xfId="0" applyBorder="1" applyAlignment="1">
      <alignment horizontal="left" vertical="top" wrapText="1"/>
    </xf>
    <xf numFmtId="0" fontId="0" fillId="0" borderId="41" xfId="0" applyBorder="1" applyAlignment="1">
      <alignment horizontal="left" vertical="top" wrapText="1"/>
    </xf>
    <xf numFmtId="0" fontId="3" fillId="0" borderId="50" xfId="0" applyFont="1" applyBorder="1" applyAlignment="1">
      <alignment horizontal="center" vertical="center" wrapText="1"/>
    </xf>
    <xf numFmtId="0" fontId="3" fillId="0" borderId="60" xfId="0" applyFont="1" applyBorder="1" applyAlignment="1">
      <alignment horizontal="center" vertical="center" wrapText="1"/>
    </xf>
    <xf numFmtId="0" fontId="0" fillId="0" borderId="40" xfId="0" applyBorder="1" applyAlignment="1">
      <alignment horizontal="center" vertical="center"/>
    </xf>
    <xf numFmtId="0" fontId="3" fillId="0" borderId="48" xfId="0" applyFont="1" applyBorder="1" applyAlignment="1"/>
    <xf numFmtId="0" fontId="12" fillId="0" borderId="24" xfId="0" applyFont="1" applyBorder="1" applyAlignment="1">
      <alignment horizontal="center" vertical="center"/>
    </xf>
    <xf numFmtId="0" fontId="13" fillId="0" borderId="48" xfId="0" applyFont="1" applyBorder="1" applyAlignment="1">
      <alignment horizontal="center" vertical="center"/>
    </xf>
    <xf numFmtId="0" fontId="3" fillId="0" borderId="60" xfId="0" applyFont="1" applyBorder="1" applyAlignment="1">
      <alignment wrapText="1"/>
    </xf>
    <xf numFmtId="0" fontId="3" fillId="0" borderId="33" xfId="0" applyFont="1" applyBorder="1" applyAlignment="1">
      <alignment horizontal="center" vertical="center" wrapText="1"/>
    </xf>
    <xf numFmtId="0" fontId="3" fillId="0" borderId="62" xfId="0" applyFont="1" applyBorder="1" applyAlignment="1"/>
    <xf numFmtId="0" fontId="3" fillId="0" borderId="16"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56" xfId="0" applyFont="1" applyBorder="1" applyAlignment="1">
      <alignment horizontal="center" vertical="center" wrapText="1"/>
    </xf>
    <xf numFmtId="0" fontId="3" fillId="0" borderId="51"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5" xfId="0" applyFont="1" applyBorder="1" applyAlignment="1">
      <alignment horizontal="center" vertical="center" wrapText="1"/>
    </xf>
    <xf numFmtId="0" fontId="0" fillId="0" borderId="49" xfId="0" applyBorder="1" applyAlignment="1">
      <alignment horizontal="center" vertical="center"/>
    </xf>
    <xf numFmtId="0" fontId="0" fillId="0" borderId="54" xfId="0" applyFont="1" applyBorder="1" applyAlignment="1"/>
    <xf numFmtId="0" fontId="3" fillId="0" borderId="41" xfId="0" applyFont="1" applyBorder="1" applyAlignment="1"/>
    <xf numFmtId="0" fontId="3" fillId="0" borderId="54" xfId="0" applyFont="1" applyBorder="1" applyAlignment="1"/>
    <xf numFmtId="0" fontId="3" fillId="0" borderId="51" xfId="0" applyFont="1" applyBorder="1" applyAlignment="1">
      <alignment wrapText="1"/>
    </xf>
    <xf numFmtId="0" fontId="3" fillId="0" borderId="34" xfId="0" applyFont="1" applyBorder="1" applyAlignment="1"/>
    <xf numFmtId="0" fontId="0" fillId="0" borderId="54" xfId="0" applyBorder="1" applyAlignment="1"/>
    <xf numFmtId="0" fontId="3" fillId="0" borderId="20" xfId="0" applyFont="1" applyBorder="1" applyAlignment="1">
      <alignment horizontal="center" vertical="center" wrapText="1"/>
    </xf>
    <xf numFmtId="0" fontId="3" fillId="0" borderId="77" xfId="0" applyFont="1" applyBorder="1" applyAlignment="1">
      <alignment horizontal="center" vertical="center" wrapText="1"/>
    </xf>
    <xf numFmtId="0" fontId="3" fillId="0" borderId="67" xfId="0" applyFont="1" applyBorder="1" applyAlignment="1">
      <alignment horizontal="center" vertical="center" wrapText="1"/>
    </xf>
    <xf numFmtId="0" fontId="3" fillId="0" borderId="68" xfId="0" applyFont="1" applyBorder="1" applyAlignment="1">
      <alignment horizontal="center" vertical="center" wrapText="1"/>
    </xf>
    <xf numFmtId="0" fontId="17" fillId="0" borderId="35" xfId="0" applyFont="1" applyBorder="1" applyAlignment="1">
      <alignment horizontal="center" vertical="center"/>
    </xf>
    <xf numFmtId="0" fontId="0" fillId="0" borderId="36" xfId="0" applyBorder="1" applyAlignment="1"/>
    <xf numFmtId="0" fontId="0" fillId="0" borderId="37" xfId="0" applyBorder="1" applyAlignment="1"/>
    <xf numFmtId="0" fontId="14" fillId="0" borderId="50" xfId="0" applyFont="1" applyBorder="1" applyAlignment="1">
      <alignment horizontal="left" vertical="center" wrapText="1"/>
    </xf>
    <xf numFmtId="0" fontId="14" fillId="0" borderId="51" xfId="0" applyFont="1" applyBorder="1" applyAlignment="1">
      <alignment horizontal="left" vertical="center" wrapText="1"/>
    </xf>
    <xf numFmtId="0" fontId="14" fillId="0" borderId="13" xfId="0" applyFont="1" applyBorder="1" applyAlignment="1">
      <alignment horizontal="left" vertical="center"/>
    </xf>
    <xf numFmtId="0" fontId="14" fillId="0" borderId="55" xfId="0" applyFont="1" applyBorder="1" applyAlignment="1">
      <alignment horizontal="left" vertical="center"/>
    </xf>
    <xf numFmtId="0" fontId="14" fillId="0" borderId="14" xfId="0" applyFont="1" applyBorder="1" applyAlignment="1">
      <alignment horizontal="left" vertical="center"/>
    </xf>
    <xf numFmtId="0" fontId="14" fillId="0" borderId="57" xfId="0" applyFont="1" applyBorder="1" applyAlignment="1">
      <alignment horizontal="left" vertical="center"/>
    </xf>
    <xf numFmtId="0" fontId="5" fillId="0" borderId="24" xfId="0" applyFont="1" applyBorder="1" applyAlignment="1">
      <alignment vertical="center" wrapText="1"/>
    </xf>
    <xf numFmtId="0" fontId="0" fillId="0" borderId="41" xfId="0" applyFont="1" applyBorder="1" applyAlignment="1"/>
    <xf numFmtId="0" fontId="3" fillId="0" borderId="25" xfId="0" applyFont="1" applyBorder="1" applyAlignment="1">
      <alignment vertical="center" wrapText="1"/>
    </xf>
    <xf numFmtId="0" fontId="0" fillId="0" borderId="54" xfId="0" applyFont="1" applyBorder="1" applyAlignment="1">
      <alignment vertical="center" wrapText="1"/>
    </xf>
    <xf numFmtId="0" fontId="3" fillId="0" borderId="35"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75" xfId="0" applyFont="1" applyBorder="1" applyAlignment="1">
      <alignment horizontal="center" vertical="center" wrapText="1"/>
    </xf>
    <xf numFmtId="0" fontId="3" fillId="0" borderId="45" xfId="0" applyFont="1" applyBorder="1" applyAlignment="1">
      <alignment horizontal="center" vertical="center" wrapText="1"/>
    </xf>
    <xf numFmtId="0" fontId="14" fillId="0" borderId="15" xfId="0" applyFont="1" applyBorder="1" applyAlignment="1">
      <alignment horizontal="left" vertical="center"/>
    </xf>
    <xf numFmtId="0" fontId="14" fillId="0" borderId="24" xfId="0" applyFont="1" applyBorder="1" applyAlignment="1">
      <alignment horizontal="left" vertical="center" wrapText="1"/>
    </xf>
    <xf numFmtId="0" fontId="14" fillId="0" borderId="48" xfId="0" applyFont="1" applyBorder="1" applyAlignment="1">
      <alignment horizontal="left" vertical="center" wrapText="1"/>
    </xf>
    <xf numFmtId="0" fontId="3" fillId="0" borderId="35" xfId="0" applyFont="1" applyBorder="1" applyAlignment="1">
      <alignment horizontal="center" vertical="top" wrapText="1"/>
    </xf>
    <xf numFmtId="0" fontId="3" fillId="0" borderId="36" xfId="0" applyFont="1" applyBorder="1" applyAlignment="1">
      <alignment horizontal="center" vertical="top" wrapText="1"/>
    </xf>
    <xf numFmtId="0" fontId="3" fillId="0" borderId="37" xfId="0" applyFont="1" applyBorder="1" applyAlignment="1">
      <alignment horizontal="center" vertical="top" wrapText="1"/>
    </xf>
    <xf numFmtId="0" fontId="14" fillId="0" borderId="25" xfId="0" applyFont="1" applyBorder="1" applyAlignment="1">
      <alignment horizontal="left" vertical="center"/>
    </xf>
    <xf numFmtId="0" fontId="14" fillId="0" borderId="40" xfId="0" applyFont="1" applyBorder="1" applyAlignment="1">
      <alignment horizontal="left" vertical="center"/>
    </xf>
    <xf numFmtId="0" fontId="14" fillId="0" borderId="54" xfId="0" applyFont="1" applyBorder="1" applyAlignment="1">
      <alignment horizontal="left" vertical="center"/>
    </xf>
    <xf numFmtId="0" fontId="0" fillId="0" borderId="0" xfId="0" applyBorder="1" applyAlignment="1">
      <alignment horizontal="center"/>
    </xf>
    <xf numFmtId="0" fontId="14" fillId="0" borderId="50" xfId="0" applyFont="1" applyBorder="1" applyAlignment="1">
      <alignment horizontal="left" vertical="center"/>
    </xf>
    <xf numFmtId="0" fontId="14" fillId="0" borderId="58" xfId="0" applyFont="1" applyBorder="1" applyAlignment="1">
      <alignment horizontal="left" vertical="center"/>
    </xf>
    <xf numFmtId="0" fontId="14" fillId="0" borderId="59" xfId="0" applyFont="1" applyBorder="1" applyAlignment="1"/>
    <xf numFmtId="0" fontId="14" fillId="0" borderId="51" xfId="0" applyFont="1" applyBorder="1" applyAlignment="1"/>
    <xf numFmtId="0" fontId="14" fillId="0" borderId="13" xfId="0" applyFont="1" applyBorder="1" applyAlignment="1">
      <alignment horizontal="left" vertical="center" wrapText="1"/>
    </xf>
    <xf numFmtId="0" fontId="14" fillId="0" borderId="15" xfId="0" applyFont="1" applyBorder="1" applyAlignment="1">
      <alignment horizontal="left" vertical="center" wrapText="1"/>
    </xf>
    <xf numFmtId="0" fontId="14" fillId="0" borderId="24" xfId="0" applyFont="1" applyBorder="1" applyAlignment="1">
      <alignment horizontal="left" vertical="center"/>
    </xf>
    <xf numFmtId="0" fontId="14" fillId="0" borderId="48" xfId="0" applyFont="1" applyBorder="1" applyAlignment="1">
      <alignment horizontal="left" vertical="center"/>
    </xf>
    <xf numFmtId="0" fontId="14" fillId="0" borderId="41" xfId="0" applyFont="1" applyBorder="1" applyAlignment="1">
      <alignment horizontal="left" vertical="center"/>
    </xf>
    <xf numFmtId="0" fontId="14" fillId="0" borderId="14" xfId="0" applyFont="1" applyBorder="1" applyAlignment="1"/>
    <xf numFmtId="0" fontId="14" fillId="0" borderId="15" xfId="0" applyFont="1" applyBorder="1" applyAlignment="1"/>
    <xf numFmtId="0" fontId="3" fillId="0" borderId="36" xfId="0" applyFont="1" applyBorder="1" applyAlignment="1">
      <alignment horizontal="center" vertical="center" wrapText="1"/>
    </xf>
    <xf numFmtId="0" fontId="20" fillId="0" borderId="25" xfId="0" applyFont="1" applyBorder="1" applyAlignment="1">
      <alignment horizontal="left" vertical="center" wrapText="1"/>
    </xf>
    <xf numFmtId="0" fontId="20" fillId="0" borderId="40" xfId="0" applyFont="1" applyBorder="1" applyAlignment="1">
      <alignment horizontal="left" vertical="center" wrapText="1"/>
    </xf>
    <xf numFmtId="0" fontId="20" fillId="0" borderId="54" xfId="0" applyFont="1" applyBorder="1" applyAlignment="1">
      <alignment horizontal="left" vertical="center" wrapText="1"/>
    </xf>
    <xf numFmtId="0" fontId="0" fillId="0" borderId="0" xfId="0" applyFont="1" applyBorder="1" applyAlignment="1">
      <alignment horizontal="left" vertical="top" wrapText="1"/>
    </xf>
    <xf numFmtId="0" fontId="0" fillId="0" borderId="0" xfId="0" applyFont="1" applyBorder="1" applyAlignment="1">
      <alignment horizontal="left" vertical="center" wrapText="1"/>
    </xf>
    <xf numFmtId="0" fontId="20" fillId="0" borderId="58" xfId="0" applyFont="1" applyBorder="1" applyAlignment="1">
      <alignment horizontal="left" vertical="center" wrapText="1"/>
    </xf>
    <xf numFmtId="0" fontId="18" fillId="0" borderId="35" xfId="0" applyFont="1" applyBorder="1" applyAlignment="1">
      <alignment horizontal="left" vertical="center" wrapText="1"/>
    </xf>
    <xf numFmtId="0" fontId="18" fillId="0" borderId="0" xfId="0" applyFont="1" applyBorder="1" applyAlignment="1">
      <alignment horizontal="left" vertical="center" wrapText="1"/>
    </xf>
    <xf numFmtId="0" fontId="18" fillId="0" borderId="36" xfId="0" applyFont="1" applyBorder="1" applyAlignment="1">
      <alignment horizontal="left" vertical="center" wrapText="1"/>
    </xf>
    <xf numFmtId="0" fontId="18" fillId="0" borderId="37" xfId="0" applyFont="1" applyBorder="1" applyAlignment="1">
      <alignment horizontal="left" vertical="center" wrapText="1"/>
    </xf>
    <xf numFmtId="0" fontId="18" fillId="0" borderId="11" xfId="0" applyFont="1" applyBorder="1" applyAlignment="1">
      <alignment horizontal="left" vertical="center" wrapText="1"/>
    </xf>
    <xf numFmtId="0" fontId="18" fillId="0" borderId="56" xfId="0" applyFont="1" applyBorder="1" applyAlignment="1">
      <alignment horizontal="left" vertical="center" wrapText="1"/>
    </xf>
    <xf numFmtId="0" fontId="20" fillId="0" borderId="60" xfId="0" applyFont="1" applyBorder="1" applyAlignment="1">
      <alignment horizontal="left" vertical="center" wrapText="1"/>
    </xf>
    <xf numFmtId="0" fontId="0" fillId="0" borderId="36" xfId="0" applyBorder="1" applyAlignment="1">
      <alignment horizontal="center"/>
    </xf>
    <xf numFmtId="0" fontId="29" fillId="0" borderId="25" xfId="0" applyFont="1" applyBorder="1" applyAlignment="1">
      <alignment vertical="center" wrapText="1"/>
    </xf>
    <xf numFmtId="0" fontId="12" fillId="0" borderId="56" xfId="0" applyFont="1" applyBorder="1" applyAlignment="1">
      <alignment horizontal="left" vertical="center" wrapText="1"/>
    </xf>
    <xf numFmtId="0" fontId="0" fillId="0" borderId="42" xfId="0" applyBorder="1" applyAlignment="1">
      <alignment horizontal="left" vertical="center" wrapText="1"/>
    </xf>
    <xf numFmtId="0" fontId="12" fillId="0" borderId="36" xfId="0" applyFont="1" applyBorder="1" applyAlignment="1">
      <alignment horizontal="center" vertical="center" wrapText="1"/>
    </xf>
    <xf numFmtId="0" fontId="12" fillId="0" borderId="37" xfId="0" applyFont="1" applyBorder="1" applyAlignment="1">
      <alignment horizontal="center" vertical="center" wrapText="1"/>
    </xf>
    <xf numFmtId="0" fontId="0" fillId="0" borderId="0" xfId="0" applyAlignment="1">
      <alignment horizontal="left" vertical="center"/>
    </xf>
    <xf numFmtId="0" fontId="18" fillId="0" borderId="49" xfId="0" applyFont="1" applyBorder="1" applyAlignment="1">
      <alignment horizontal="left" vertical="center" wrapText="1"/>
    </xf>
    <xf numFmtId="0" fontId="18" fillId="0" borderId="35" xfId="0" applyFont="1" applyFill="1" applyBorder="1" applyAlignment="1">
      <alignment vertical="center" wrapText="1"/>
    </xf>
    <xf numFmtId="0" fontId="14" fillId="0" borderId="0" xfId="0" applyFont="1" applyBorder="1" applyAlignment="1">
      <alignment vertical="center" wrapText="1"/>
    </xf>
    <xf numFmtId="0" fontId="14" fillId="0" borderId="11" xfId="0" applyFont="1" applyBorder="1" applyAlignment="1">
      <alignment vertical="center" wrapText="1"/>
    </xf>
    <xf numFmtId="0" fontId="14" fillId="0" borderId="56" xfId="0" applyFont="1" applyBorder="1" applyAlignment="1">
      <alignment vertical="center" wrapText="1"/>
    </xf>
    <xf numFmtId="0" fontId="18" fillId="0" borderId="36" xfId="0" applyFont="1" applyBorder="1" applyAlignment="1">
      <alignment horizontal="center" vertical="center" wrapText="1"/>
    </xf>
    <xf numFmtId="0" fontId="18" fillId="0" borderId="37" xfId="0" applyFont="1" applyBorder="1" applyAlignment="1">
      <alignment horizontal="center" vertical="center" wrapText="1"/>
    </xf>
    <xf numFmtId="0" fontId="19" fillId="0" borderId="25" xfId="0" applyFont="1" applyBorder="1" applyAlignment="1">
      <alignment horizontal="center" vertical="center" wrapText="1"/>
    </xf>
    <xf numFmtId="0" fontId="19" fillId="0" borderId="40" xfId="0" applyFont="1" applyBorder="1" applyAlignment="1">
      <alignment horizontal="center" vertical="center" wrapText="1"/>
    </xf>
    <xf numFmtId="0" fontId="19" fillId="0" borderId="54" xfId="0" applyFont="1" applyBorder="1" applyAlignment="1">
      <alignment horizontal="center" vertical="center" wrapText="1"/>
    </xf>
    <xf numFmtId="0" fontId="17" fillId="3" borderId="35" xfId="0" applyFont="1" applyFill="1" applyBorder="1" applyAlignment="1">
      <alignment horizontal="center" vertical="center" wrapText="1"/>
    </xf>
    <xf numFmtId="0" fontId="17" fillId="3" borderId="36" xfId="0" applyFont="1" applyFill="1" applyBorder="1" applyAlignment="1">
      <alignment horizontal="center" vertical="center" wrapText="1"/>
    </xf>
    <xf numFmtId="0" fontId="17" fillId="3" borderId="37" xfId="0" applyFont="1" applyFill="1" applyBorder="1" applyAlignment="1">
      <alignment horizontal="center" vertical="center" wrapText="1"/>
    </xf>
    <xf numFmtId="0" fontId="12" fillId="0" borderId="41" xfId="0" applyFont="1" applyBorder="1" applyAlignment="1">
      <alignment horizontal="center" vertical="center" wrapText="1"/>
    </xf>
    <xf numFmtId="0" fontId="12" fillId="0" borderId="49" xfId="0" applyFont="1" applyBorder="1" applyAlignment="1">
      <alignment horizontal="center" vertical="center" wrapText="1"/>
    </xf>
    <xf numFmtId="0" fontId="12" fillId="0" borderId="42" xfId="0" applyFont="1" applyBorder="1" applyAlignment="1">
      <alignment horizontal="center" vertical="center" wrapText="1"/>
    </xf>
    <xf numFmtId="0" fontId="3" fillId="0" borderId="78" xfId="0" applyFont="1" applyBorder="1" applyAlignment="1">
      <alignment horizontal="center" vertical="center" wrapText="1"/>
    </xf>
    <xf numFmtId="0" fontId="12" fillId="3" borderId="0" xfId="0" applyFont="1" applyFill="1" applyBorder="1" applyAlignment="1">
      <alignment horizontal="center" vertical="center" wrapText="1"/>
    </xf>
    <xf numFmtId="0" fontId="0" fillId="0" borderId="0" xfId="0" applyBorder="1" applyAlignment="1">
      <alignment horizontal="center" vertical="center" wrapText="1"/>
    </xf>
    <xf numFmtId="0" fontId="0" fillId="0" borderId="56"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12" fillId="0" borderId="35" xfId="0" applyFont="1" applyBorder="1" applyAlignment="1">
      <alignment horizontal="center" vertical="center" wrapText="1"/>
    </xf>
    <xf numFmtId="0" fontId="12" fillId="0" borderId="75" xfId="0" applyFont="1" applyBorder="1" applyAlignment="1">
      <alignment horizontal="center" vertical="center" wrapText="1"/>
    </xf>
    <xf numFmtId="0" fontId="12" fillId="0" borderId="45" xfId="0" applyFont="1" applyBorder="1" applyAlignment="1">
      <alignment horizontal="center" vertical="center" wrapText="1"/>
    </xf>
    <xf numFmtId="0" fontId="12" fillId="0" borderId="76"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54" xfId="0" applyFont="1" applyBorder="1" applyAlignment="1">
      <alignment horizontal="center" vertical="center" wrapText="1"/>
    </xf>
    <xf numFmtId="0" fontId="3" fillId="0" borderId="81" xfId="0" applyFont="1" applyBorder="1" applyAlignment="1">
      <alignment horizontal="center" vertical="center" wrapText="1"/>
    </xf>
    <xf numFmtId="0" fontId="19" fillId="0" borderId="13" xfId="0" applyFont="1" applyBorder="1" applyAlignment="1">
      <alignment horizontal="center" vertical="center" wrapText="1"/>
    </xf>
    <xf numFmtId="0" fontId="19" fillId="0" borderId="14" xfId="0" applyFont="1" applyBorder="1" applyAlignment="1">
      <alignment horizontal="center" vertical="center" wrapText="1"/>
    </xf>
    <xf numFmtId="0" fontId="19" fillId="0" borderId="57" xfId="0" applyFont="1" applyBorder="1" applyAlignment="1">
      <alignment horizontal="center" vertical="center" wrapText="1"/>
    </xf>
    <xf numFmtId="0" fontId="19" fillId="0" borderId="15" xfId="0" applyFont="1" applyBorder="1" applyAlignment="1">
      <alignment horizontal="center" vertical="center" wrapText="1"/>
    </xf>
    <xf numFmtId="0" fontId="19" fillId="0" borderId="55" xfId="0" applyFont="1" applyBorder="1" applyAlignment="1">
      <alignment horizontal="center" vertical="center" wrapText="1"/>
    </xf>
    <xf numFmtId="0" fontId="12" fillId="3" borderId="36" xfId="0" applyFont="1" applyFill="1" applyBorder="1" applyAlignment="1">
      <alignment horizontal="center" vertical="center" wrapText="1"/>
    </xf>
    <xf numFmtId="0" fontId="12" fillId="0" borderId="81" xfId="0" applyFont="1" applyBorder="1" applyAlignment="1">
      <alignment horizontal="center" vertical="center" wrapText="1"/>
    </xf>
    <xf numFmtId="0" fontId="16" fillId="0" borderId="1" xfId="0" applyFont="1" applyBorder="1" applyAlignment="1">
      <alignment horizontal="center"/>
    </xf>
  </cellXfs>
  <cellStyles count="96">
    <cellStyle name="Gevolgde hyperlink" xfId="2" builtinId="9" hidden="1"/>
    <cellStyle name="Gevolgde hyperlink" xfId="4" builtinId="9" hidden="1"/>
    <cellStyle name="Gevolgde hyperlink" xfId="6" builtinId="9" hidden="1"/>
    <cellStyle name="Gevolgde hyperlink" xfId="8" builtinId="9" hidden="1"/>
    <cellStyle name="Gevolgde hyperlink" xfId="10" builtinId="9" hidden="1"/>
    <cellStyle name="Gevolgde hyperlink" xfId="12" builtinId="9" hidden="1"/>
    <cellStyle name="Gevolgde hyperlink" xfId="14" builtinId="9" hidden="1"/>
    <cellStyle name="Gevolgde hyperlink" xfId="16" builtinId="9" hidden="1"/>
    <cellStyle name="Gevolgde hyperlink" xfId="18" builtinId="9" hidden="1"/>
    <cellStyle name="Gevolgde hyperlink" xfId="20" builtinId="9" hidden="1"/>
    <cellStyle name="Gevolgde hyperlink" xfId="22" builtinId="9" hidden="1"/>
    <cellStyle name="Gevolgde hyperlink" xfId="24" builtinId="9" hidden="1"/>
    <cellStyle name="Gevolgde hyperlink" xfId="26" builtinId="9" hidden="1"/>
    <cellStyle name="Gevolgde hyperlink" xfId="28" builtinId="9" hidden="1"/>
    <cellStyle name="Gevolgde hyperlink" xfId="30" builtinId="9" hidden="1"/>
    <cellStyle name="Gevolgde hyperlink" xfId="32" builtinId="9" hidden="1"/>
    <cellStyle name="Gevolgde hyperlink" xfId="34" builtinId="9" hidden="1"/>
    <cellStyle name="Gevolgde hyperlink" xfId="36" builtinId="9" hidden="1"/>
    <cellStyle name="Gevolgde hyperlink" xfId="38" builtinId="9" hidden="1"/>
    <cellStyle name="Gevolgde hyperlink" xfId="40" builtinId="9" hidden="1"/>
    <cellStyle name="Gevolgde hyperlink" xfId="42" builtinId="9" hidden="1"/>
    <cellStyle name="Gevolgde hyperlink" xfId="44" builtinId="9" hidden="1"/>
    <cellStyle name="Gevolgde hyperlink" xfId="46" builtinId="9" hidden="1"/>
    <cellStyle name="Gevolgde hyperlink" xfId="48" builtinId="9" hidden="1"/>
    <cellStyle name="Gevolgde hyperlink" xfId="50" builtinId="9" hidden="1"/>
    <cellStyle name="Gevolgde hyperlink" xfId="52" builtinId="9" hidden="1"/>
    <cellStyle name="Gevolgde hyperlink" xfId="54" builtinId="9" hidden="1"/>
    <cellStyle name="Gevolgde hyperlink" xfId="56" builtinId="9" hidden="1"/>
    <cellStyle name="Gevolgde hyperlink" xfId="58" builtinId="9" hidden="1"/>
    <cellStyle name="Gevolgde hyperlink" xfId="60" builtinId="9" hidden="1"/>
    <cellStyle name="Gevolgde hyperlink" xfId="62" builtinId="9" hidden="1"/>
    <cellStyle name="Gevolgde hyperlink" xfId="64" builtinId="9" hidden="1"/>
    <cellStyle name="Gevolgde hyperlink" xfId="66" builtinId="9" hidden="1"/>
    <cellStyle name="Gevolgde hyperlink" xfId="68" builtinId="9" hidden="1"/>
    <cellStyle name="Gevolgde hyperlink" xfId="70" builtinId="9" hidden="1"/>
    <cellStyle name="Gevolgde hyperlink" xfId="72" builtinId="9" hidden="1"/>
    <cellStyle name="Gevolgde hyperlink" xfId="74" builtinId="9" hidden="1"/>
    <cellStyle name="Gevolgde hyperlink" xfId="76" builtinId="9" hidden="1"/>
    <cellStyle name="Gevolgde hyperlink" xfId="78" builtinId="9" hidden="1"/>
    <cellStyle name="Gevolgde hyperlink" xfId="80" builtinId="9" hidden="1"/>
    <cellStyle name="Gevolgde hyperlink" xfId="82" builtinId="9" hidden="1"/>
    <cellStyle name="Gevolgde hyperlink" xfId="84" builtinId="9" hidden="1"/>
    <cellStyle name="Gevolgde hyperlink" xfId="86" builtinId="9" hidden="1"/>
    <cellStyle name="Gevolgde hyperlink" xfId="87" builtinId="9" hidden="1"/>
    <cellStyle name="Gevolgde hyperlink" xfId="88" builtinId="9" hidden="1"/>
    <cellStyle name="Gevolgde hyperlink" xfId="89" builtinId="9" hidden="1"/>
    <cellStyle name="Gevolgde hyperlink" xfId="90" builtinId="9" hidden="1"/>
    <cellStyle name="Gevolgde hyperlink" xfId="91" builtinId="9" hidden="1"/>
    <cellStyle name="Gevolgde hyperlink" xfId="92" builtinId="9" hidden="1"/>
    <cellStyle name="Gevolgde hyperlink" xfId="93"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cellStyle name="Komma" xfId="95" builtinId="3"/>
    <cellStyle name="Procent" xfId="94" builtinId="5"/>
    <cellStyle name="Standaard" xfId="0" builtinId="0"/>
  </cellStyles>
  <dxfs count="179">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b val="0"/>
        <i/>
        <strike val="0"/>
        <condense val="0"/>
        <extend val="0"/>
        <outline val="0"/>
        <shadow val="0"/>
        <u val="none"/>
        <vertAlign val="baseline"/>
        <sz val="10"/>
        <color theme="1"/>
        <name val="Calibri"/>
        <scheme val="minor"/>
      </font>
    </dxf>
    <dxf>
      <font>
        <b val="0"/>
        <i/>
        <strike val="0"/>
        <condense val="0"/>
        <extend val="0"/>
        <outline val="0"/>
        <shadow val="0"/>
        <u val="none"/>
        <vertAlign val="baseline"/>
        <sz val="10"/>
        <color theme="1"/>
        <name val="Calibri"/>
        <scheme val="minor"/>
      </font>
    </dxf>
    <dxf>
      <font>
        <b/>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0"/>
        <color theme="1"/>
        <name val="Calibri"/>
        <scheme val="minor"/>
      </font>
      <fill>
        <patternFill patternType="solid">
          <fgColor theme="4" tint="0.79998168889431442"/>
          <bgColor theme="4" tint="0.79998168889431442"/>
        </patternFill>
      </fill>
      <border diagonalUp="0" diagonalDown="0" outline="0">
        <left style="thin">
          <color theme="4" tint="0.39997558519241921"/>
        </left>
        <right style="thin">
          <color theme="4" tint="0.39997558519241921"/>
        </right>
        <top/>
        <bottom style="thin">
          <color theme="4" tint="0.39997558519241921"/>
        </bottom>
      </border>
    </dxf>
    <dxf>
      <border outline="0">
        <bottom style="thin">
          <color theme="4" tint="0.39997558519241921"/>
        </bottom>
      </border>
    </dxf>
    <dxf>
      <font>
        <b val="0"/>
        <i val="0"/>
        <strike val="0"/>
        <condense val="0"/>
        <extend val="0"/>
        <outline val="0"/>
        <shadow val="0"/>
        <u val="none"/>
        <vertAlign val="baseline"/>
        <sz val="10"/>
        <color theme="1"/>
        <name val="Calibri"/>
        <scheme val="minor"/>
      </font>
      <fill>
        <patternFill patternType="solid">
          <fgColor theme="4" tint="0.79998168889431442"/>
          <bgColor theme="4" tint="0.79998168889431442"/>
        </patternFill>
      </fill>
    </dxf>
    <dxf>
      <font>
        <strike val="0"/>
        <outline val="0"/>
        <shadow val="0"/>
        <u val="none"/>
        <vertAlign val="baseline"/>
        <sz val="10"/>
        <name val="Calibri"/>
        <scheme val="minor"/>
      </font>
    </dxf>
    <dxf>
      <border outline="0">
        <bottom style="thin">
          <color theme="4" tint="0.39997558519241921"/>
        </bottom>
      </border>
    </dxf>
    <dxf>
      <font>
        <strike val="0"/>
        <outline val="0"/>
        <shadow val="0"/>
        <u val="none"/>
        <vertAlign val="baseline"/>
        <sz val="10"/>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0"/>
        <color theme="1"/>
        <name val="Calibri"/>
        <scheme val="minor"/>
      </font>
      <alignment horizontal="general" vertical="bottom" textRotation="0" wrapText="1" indent="0" justifyLastLine="0" shrinkToFit="0" readingOrder="0"/>
    </dxf>
    <dxf>
      <font>
        <b val="0"/>
        <i val="0"/>
        <strike val="0"/>
        <condense val="0"/>
        <extend val="0"/>
        <outline val="0"/>
        <shadow val="0"/>
        <u val="none"/>
        <vertAlign val="baseline"/>
        <sz val="10"/>
        <color theme="1"/>
        <name val="Calibri"/>
        <scheme val="minor"/>
      </font>
      <alignment horizontal="general" vertical="bottom"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Calibri"/>
        <scheme val="minor"/>
      </font>
    </dxf>
    <dxf>
      <border outline="0">
        <top style="thin">
          <color theme="4" tint="0.39997558519241921"/>
        </top>
      </border>
    </dxf>
    <dxf>
      <border outline="0">
        <left style="medium">
          <color auto="1"/>
        </left>
        <top style="medium">
          <color auto="1"/>
        </top>
        <bottom style="thin">
          <color theme="4" tint="0.39997558519241921"/>
        </bottom>
      </border>
    </dxf>
    <dxf>
      <font>
        <strike val="0"/>
        <outline val="0"/>
        <shadow val="0"/>
        <u val="none"/>
        <vertAlign val="baseline"/>
        <sz val="10"/>
        <name val="Calibri"/>
        <scheme val="minor"/>
      </font>
    </dxf>
    <dxf>
      <border outline="0">
        <bottom style="thin">
          <color theme="4" tint="0.39997558519241921"/>
        </bottom>
      </border>
    </dxf>
    <dxf>
      <font>
        <b/>
        <i val="0"/>
        <strike val="0"/>
        <condense val="0"/>
        <extend val="0"/>
        <outline val="0"/>
        <shadow val="0"/>
        <u val="none"/>
        <vertAlign val="baseline"/>
        <sz val="11"/>
        <color theme="0"/>
        <name val="Calibri"/>
        <scheme val="minor"/>
      </font>
      <fill>
        <patternFill patternType="solid">
          <fgColor theme="4"/>
          <bgColor theme="4"/>
        </patternFill>
      </fill>
      <alignment horizontal="general" vertical="bottom" textRotation="0" wrapText="0" indent="0" justifyLastLine="0" shrinkToFit="0" readingOrder="0"/>
    </dxf>
    <dxf>
      <font>
        <strike val="0"/>
        <outline val="0"/>
        <shadow val="0"/>
        <u val="none"/>
        <vertAlign val="baseline"/>
        <sz val="10"/>
        <name val="Calibri"/>
        <scheme val="minor"/>
      </font>
    </dxf>
    <dxf>
      <font>
        <strike val="0"/>
        <outline val="0"/>
        <shadow val="0"/>
        <u val="none"/>
        <vertAlign val="baseline"/>
        <sz val="10"/>
        <name val="Calibri"/>
        <scheme val="minor"/>
      </font>
    </dxf>
    <dxf>
      <font>
        <b/>
        <i val="0"/>
        <strike val="0"/>
        <condense val="0"/>
        <extend val="0"/>
        <outline val="0"/>
        <shadow val="0"/>
        <u val="none"/>
        <vertAlign val="baseline"/>
        <sz val="11"/>
        <color theme="1"/>
        <name val="Calibri"/>
        <scheme val="minor"/>
      </font>
    </dxf>
    <dxf>
      <font>
        <strike val="0"/>
        <outline val="0"/>
        <shadow val="0"/>
        <u val="none"/>
        <vertAlign val="baseline"/>
        <sz val="10"/>
        <name val="Calibri"/>
        <scheme val="minor"/>
      </font>
    </dxf>
    <dxf>
      <border outline="0">
        <top style="medium">
          <color auto="1"/>
        </top>
      </border>
    </dxf>
    <dxf>
      <font>
        <strike val="0"/>
        <outline val="0"/>
        <shadow val="0"/>
        <u val="none"/>
        <vertAlign val="baseline"/>
        <sz val="10"/>
        <name val="Calibri"/>
        <scheme val="minor"/>
      </font>
    </dxf>
    <dxf>
      <font>
        <b/>
        <i val="0"/>
        <strike val="0"/>
        <condense val="0"/>
        <extend val="0"/>
        <outline val="0"/>
        <shadow val="0"/>
        <u val="none"/>
        <vertAlign val="baseline"/>
        <sz val="11"/>
        <color theme="1"/>
        <name val="Calibri"/>
        <scheme val="minor"/>
      </font>
    </dxf>
    <dxf>
      <font>
        <strike val="0"/>
        <outline val="0"/>
        <shadow val="0"/>
        <u val="none"/>
        <vertAlign val="baseline"/>
        <sz val="10"/>
        <name val="Calibri"/>
        <scheme val="minor"/>
      </font>
    </dxf>
    <dxf>
      <border outline="0">
        <top style="medium">
          <color auto="1"/>
        </top>
      </border>
    </dxf>
    <dxf>
      <font>
        <strike val="0"/>
        <outline val="0"/>
        <shadow val="0"/>
        <u val="none"/>
        <vertAlign val="baseline"/>
        <sz val="10"/>
        <name val="Calibri"/>
        <scheme val="minor"/>
      </font>
    </dxf>
    <dxf>
      <font>
        <b/>
        <i val="0"/>
        <strike val="0"/>
        <condense val="0"/>
        <extend val="0"/>
        <outline val="0"/>
        <shadow val="0"/>
        <u val="none"/>
        <vertAlign val="baseline"/>
        <sz val="11"/>
        <color theme="0"/>
        <name val="Calibri"/>
        <scheme val="minor"/>
      </font>
      <alignment horizontal="general" vertical="center" textRotation="0" wrapText="1" indent="0" justifyLastLine="0" shrinkToFit="0" readingOrder="0"/>
    </dxf>
    <dxf>
      <font>
        <strike val="0"/>
        <outline val="0"/>
        <shadow val="0"/>
        <u val="none"/>
        <vertAlign val="baseline"/>
        <sz val="10"/>
        <name val="Calibri"/>
        <scheme val="minor"/>
      </font>
    </dxf>
    <dxf>
      <border outline="0">
        <top style="medium">
          <color auto="1"/>
        </top>
      </border>
    </dxf>
    <dxf>
      <font>
        <strike val="0"/>
        <outline val="0"/>
        <shadow val="0"/>
        <u val="none"/>
        <vertAlign val="baseline"/>
        <sz val="10"/>
        <name val="Calibri"/>
        <scheme val="minor"/>
      </font>
    </dxf>
    <dxf>
      <font>
        <b/>
        <i val="0"/>
        <strike val="0"/>
        <condense val="0"/>
        <extend val="0"/>
        <outline val="0"/>
        <shadow val="0"/>
        <u val="none"/>
        <vertAlign val="baseline"/>
        <sz val="11"/>
        <color theme="1"/>
        <name val="Calibri"/>
        <scheme val="minor"/>
      </font>
    </dxf>
    <dxf>
      <font>
        <strike val="0"/>
        <outline val="0"/>
        <shadow val="0"/>
        <u val="none"/>
        <vertAlign val="baseline"/>
        <sz val="10"/>
        <name val="Calibri"/>
        <scheme val="minor"/>
      </font>
    </dxf>
    <dxf>
      <border outline="0">
        <left style="thin">
          <color theme="4" tint="0.39997558519241921"/>
        </left>
      </border>
    </dxf>
    <dxf>
      <font>
        <strike val="0"/>
        <outline val="0"/>
        <shadow val="0"/>
        <u val="none"/>
        <vertAlign val="baseline"/>
        <sz val="10"/>
        <name val="Calibri"/>
        <scheme val="minor"/>
      </font>
    </dxf>
    <dxf>
      <font>
        <b/>
        <i val="0"/>
        <strike val="0"/>
        <condense val="0"/>
        <extend val="0"/>
        <outline val="0"/>
        <shadow val="0"/>
        <u val="none"/>
        <vertAlign val="baseline"/>
        <sz val="11"/>
        <color theme="1"/>
        <name val="Calibri"/>
        <scheme val="minor"/>
      </font>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79998168889431442"/>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79998168889431442"/>
        </patternFill>
      </fill>
    </dxf>
    <dxf>
      <fill>
        <patternFill>
          <bgColor theme="7" tint="0.79998168889431442"/>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79998168889431442"/>
        </patternFill>
      </fill>
    </dxf>
    <dxf>
      <fill>
        <patternFill>
          <bgColor theme="7" tint="0.59996337778862885"/>
        </patternFill>
      </fill>
    </dxf>
    <dxf>
      <fill>
        <patternFill>
          <bgColor theme="7" tint="0.59996337778862885"/>
        </patternFill>
      </fill>
    </dxf>
    <dxf>
      <fill>
        <patternFill>
          <bgColor theme="7" tint="0.79998168889431442"/>
        </patternFill>
      </fill>
    </dxf>
    <dxf>
      <fill>
        <patternFill>
          <bgColor theme="7" tint="0.59996337778862885"/>
        </patternFill>
      </fill>
    </dxf>
    <dxf>
      <fill>
        <patternFill>
          <bgColor theme="7" tint="0.59996337778862885"/>
        </patternFill>
      </fill>
    </dxf>
    <dxf>
      <fill>
        <patternFill>
          <bgColor theme="7" tint="0.79998168889431442"/>
        </patternFill>
      </fill>
    </dxf>
    <dxf>
      <fill>
        <patternFill>
          <bgColor theme="7" tint="0.59996337778862885"/>
        </patternFill>
      </fill>
    </dxf>
    <dxf>
      <fill>
        <patternFill>
          <bgColor theme="7" tint="0.79998168889431442"/>
        </patternFill>
      </fill>
    </dxf>
    <dxf>
      <fill>
        <patternFill>
          <bgColor theme="7" tint="0.59996337778862885"/>
        </patternFill>
      </fill>
    </dxf>
    <dxf>
      <fill>
        <patternFill>
          <bgColor theme="7" tint="0.79998168889431442"/>
        </patternFill>
      </fill>
    </dxf>
    <dxf>
      <fill>
        <patternFill>
          <bgColor theme="7" tint="0.59996337778862885"/>
        </patternFill>
      </fill>
    </dxf>
    <dxf>
      <fill>
        <patternFill>
          <bgColor theme="7" tint="0.59996337778862885"/>
        </patternFill>
      </fill>
    </dxf>
    <dxf>
      <fill>
        <patternFill>
          <bgColor theme="7" tint="0.79998168889431442"/>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79998168889431442"/>
        </patternFill>
      </fill>
    </dxf>
    <dxf>
      <fill>
        <patternFill>
          <bgColor theme="7" tint="0.59996337778862885"/>
        </patternFill>
      </fill>
    </dxf>
    <dxf>
      <fill>
        <patternFill>
          <bgColor theme="7" tint="0.79998168889431442"/>
        </patternFill>
      </fill>
    </dxf>
    <dxf>
      <fill>
        <patternFill>
          <bgColor theme="7" tint="0.59996337778862885"/>
        </patternFill>
      </fill>
    </dxf>
    <dxf>
      <fill>
        <patternFill>
          <bgColor theme="7" tint="0.59996337778862885"/>
        </patternFill>
      </fill>
    </dxf>
    <dxf>
      <fill>
        <patternFill>
          <bgColor theme="7" tint="0.79998168889431442"/>
        </patternFill>
      </fill>
    </dxf>
    <dxf>
      <fill>
        <patternFill>
          <bgColor theme="7" tint="0.59996337778862885"/>
        </patternFill>
      </fill>
    </dxf>
    <dxf>
      <fill>
        <patternFill>
          <bgColor theme="7" tint="0.79998168889431442"/>
        </patternFill>
      </fill>
    </dxf>
    <dxf>
      <fill>
        <patternFill>
          <bgColor theme="7" tint="0.59996337778862885"/>
        </patternFill>
      </fill>
    </dxf>
    <dxf>
      <fill>
        <patternFill>
          <bgColor theme="7" tint="0.59996337778862885"/>
        </patternFill>
      </fill>
    </dxf>
    <dxf>
      <fill>
        <patternFill>
          <bgColor theme="7" tint="0.79998168889431442"/>
        </patternFill>
      </fill>
    </dxf>
    <dxf>
      <fill>
        <patternFill>
          <bgColor theme="7" tint="0.59996337778862885"/>
        </patternFill>
      </fill>
    </dxf>
    <dxf>
      <fill>
        <patternFill>
          <bgColor theme="7"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20"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19847</xdr:colOff>
      <xdr:row>1</xdr:row>
      <xdr:rowOff>9921</xdr:rowOff>
    </xdr:from>
    <xdr:to>
      <xdr:col>3</xdr:col>
      <xdr:colOff>489869</xdr:colOff>
      <xdr:row>9</xdr:row>
      <xdr:rowOff>158750</xdr:rowOff>
    </xdr:to>
    <xdr:pic>
      <xdr:nvPicPr>
        <xdr:cNvPr id="3" name="Picture 2">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498831" y="198437"/>
          <a:ext cx="1640804" cy="2222501"/>
        </a:xfrm>
        <a:prstGeom prst="rect">
          <a:avLst/>
        </a:prstGeom>
        <a:ln>
          <a:solidFill>
            <a:sysClr val="windowText" lastClr="000000"/>
          </a:solidFill>
        </a:ln>
      </xdr:spPr>
    </xdr:pic>
    <xdr:clientData/>
  </xdr:twoCellAnchor>
</xdr:wsDr>
</file>

<file path=xl/persons/person.xml><?xml version="1.0" encoding="utf-8"?>
<personList xmlns="http://schemas.microsoft.com/office/spreadsheetml/2018/threadedcomments" xmlns:x="http://schemas.openxmlformats.org/spreadsheetml/2006/main">
  <person displayName="Frateur, T. (Thomas)" id="{93FB1493-147E-4B09-B654-A4E61267FA49}" userId="S::thomas.frateur@tno.nl::0f82264a-da49-415d-8113-10f783120bc3" providerId="AD"/>
</personList>
</file>

<file path=xl/tables/table1.xml><?xml version="1.0" encoding="utf-8"?>
<table xmlns="http://schemas.openxmlformats.org/spreadsheetml/2006/main" id="1" name="Table1" displayName="Table1" ref="C1:C7" totalsRowShown="0" headerRowDxfId="39" dataDxfId="38" tableBorderDxfId="37">
  <autoFilter ref="C1:C7"/>
  <tableColumns count="1">
    <tableColumn id="1" name="TRANSPORT MODE" dataDxfId="36"/>
  </tableColumns>
  <tableStyleInfo name="TableStyleMedium2" showFirstColumn="0" showLastColumn="0" showRowStripes="1" showColumnStripes="0"/>
</table>
</file>

<file path=xl/tables/table10.xml><?xml version="1.0" encoding="utf-8"?>
<table xmlns="http://schemas.openxmlformats.org/spreadsheetml/2006/main" id="3" name="Table3" displayName="Table3" ref="G1:G2" totalsRowShown="0" headerRowDxfId="4" dataDxfId="3">
  <autoFilter ref="G1:G2"/>
  <tableColumns count="1">
    <tableColumn id="1" name="Select:" dataDxfId="2"/>
  </tableColumns>
  <tableStyleInfo name="TableStyleMedium2" showFirstColumn="0" showLastColumn="0" showRowStripes="1" showColumnStripes="0"/>
</table>
</file>

<file path=xl/tables/table11.xml><?xml version="1.0" encoding="utf-8"?>
<table xmlns="http://schemas.openxmlformats.org/spreadsheetml/2006/main" id="7" name="Table7" displayName="Table7" ref="L1:L5" totalsRowShown="0" dataDxfId="1">
  <autoFilter ref="L1:L5"/>
  <tableColumns count="1">
    <tableColumn id="1" name="APPLICATION LEVEL" dataDxfId="0"/>
  </tableColumns>
  <tableStyleInfo name="TableStyleMedium2" showFirstColumn="0" showLastColumn="0" showRowStripes="1" showColumnStripes="0"/>
</table>
</file>

<file path=xl/tables/table2.xml><?xml version="1.0" encoding="utf-8"?>
<table xmlns="http://schemas.openxmlformats.org/spreadsheetml/2006/main" id="2" name="Table2" displayName="Table2" ref="D1:D11" totalsRowShown="0" headerRowDxfId="35" dataDxfId="34" tableBorderDxfId="33">
  <autoFilter ref="D1:D11"/>
  <tableColumns count="1">
    <tableColumn id="1" name="ALTERNATIVE FUEL" dataDxfId="32"/>
  </tableColumns>
  <tableStyleInfo name="TableStyleMedium2" showFirstColumn="0" showLastColumn="0" showRowStripes="1" showColumnStripes="0"/>
</table>
</file>

<file path=xl/tables/table3.xml><?xml version="1.0" encoding="utf-8"?>
<table xmlns="http://schemas.openxmlformats.org/spreadsheetml/2006/main" id="4" name="Table4" displayName="Table4" ref="E1:E11" totalsRowShown="0" headerRowDxfId="31" dataDxfId="30" tableBorderDxfId="29">
  <autoFilter ref="E1:E11"/>
  <tableColumns count="1">
    <tableColumn id="1" name="TYPE LEGAL MEASURES" dataDxfId="28"/>
  </tableColumns>
  <tableStyleInfo name="TableStyleMedium2" showFirstColumn="0" showLastColumn="0" showRowStripes="1" showColumnStripes="0"/>
</table>
</file>

<file path=xl/tables/table4.xml><?xml version="1.0" encoding="utf-8"?>
<table xmlns="http://schemas.openxmlformats.org/spreadsheetml/2006/main" id="5" name="Table5" displayName="Table5" ref="F1:F6" totalsRowShown="0" headerRowDxfId="27" dataDxfId="26" tableBorderDxfId="25">
  <autoFilter ref="F1:F6"/>
  <tableColumns count="1">
    <tableColumn id="1" name="TYPE OF POLICY MEASURES M1" dataDxfId="24"/>
  </tableColumns>
  <tableStyleInfo name="TableStyleMedium2" showFirstColumn="0" showLastColumn="0" showRowStripes="1" showColumnStripes="0"/>
</table>
</file>

<file path=xl/tables/table5.xml><?xml version="1.0" encoding="utf-8"?>
<table xmlns="http://schemas.openxmlformats.org/spreadsheetml/2006/main" id="6" name="Table6" displayName="Table6" ref="H1:H8" totalsRowShown="0" headerRowDxfId="23" dataDxfId="22">
  <autoFilter ref="H1:H8"/>
  <tableColumns count="1">
    <tableColumn id="1" name="Financial incentives" dataDxfId="21"/>
  </tableColumns>
  <tableStyleInfo name="TableStyleMedium2" showFirstColumn="0" showLastColumn="0" showRowStripes="1" showColumnStripes="0"/>
</table>
</file>

<file path=xl/tables/table6.xml><?xml version="1.0" encoding="utf-8"?>
<table xmlns="http://schemas.openxmlformats.org/spreadsheetml/2006/main" id="8" name="Table8" displayName="Table8" ref="B1:B6" totalsRowShown="0" headerRowDxfId="20" dataDxfId="18" headerRowBorderDxfId="19" tableBorderDxfId="17" totalsRowBorderDxfId="16">
  <autoFilter ref="B1:B6"/>
  <tableColumns count="1">
    <tableColumn id="1" name="AF FIELD" dataDxfId="15"/>
  </tableColumns>
  <tableStyleInfo name="TableStyleMedium2" showFirstColumn="0" showLastColumn="0" showRowStripes="1" showColumnStripes="0"/>
</table>
</file>

<file path=xl/tables/table7.xml><?xml version="1.0" encoding="utf-8"?>
<table xmlns="http://schemas.openxmlformats.org/spreadsheetml/2006/main" id="14" name="Table14" displayName="Table14" ref="I1:I2" totalsRowShown="0" headerRowDxfId="14" dataDxfId="13">
  <autoFilter ref="I1:I2"/>
  <tableColumns count="1">
    <tableColumn id="1" name="Non-financial incentives" dataDxfId="12"/>
  </tableColumns>
  <tableStyleInfo name="TableStyleMedium2" showFirstColumn="0" showLastColumn="0" showRowStripes="1" showColumnStripes="0"/>
</table>
</file>

<file path=xl/tables/table8.xml><?xml version="1.0" encoding="utf-8"?>
<table xmlns="http://schemas.openxmlformats.org/spreadsheetml/2006/main" id="15" name="Table15" displayName="Table15" ref="J1:J2" totalsRowShown="0" headerRowDxfId="11" dataDxfId="10" tableBorderDxfId="9">
  <autoFilter ref="J1:J2"/>
  <tableColumns count="1">
    <tableColumn id="1" name="Education / Information" dataDxfId="8"/>
  </tableColumns>
  <tableStyleInfo name="TableStyleMedium2" showFirstColumn="0" showLastColumn="0" showRowStripes="1" showColumnStripes="0"/>
</table>
</file>

<file path=xl/tables/table9.xml><?xml version="1.0" encoding="utf-8"?>
<table xmlns="http://schemas.openxmlformats.org/spreadsheetml/2006/main" id="17" name="Table17" displayName="Table17" ref="K1:K2" totalsRowShown="0" dataDxfId="7" tableBorderDxfId="6">
  <autoFilter ref="K1:K2"/>
  <tableColumns count="1">
    <tableColumn id="1" name="Other " dataDxfId="5"/>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28" dT="2022-09-09T14:33:32.02" personId="{93FB1493-147E-4B09-B654-A4E61267FA49}" id="{B0A5F32B-9F8B-414B-9AB2-BE37C87506FB}">
    <text>Wachten op KEV 2022</text>
  </threadedComment>
</ThreadedComments>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8" Type="http://schemas.openxmlformats.org/officeDocument/2006/relationships/hyperlink" Target="https://www.thebalancesmb.com/what-is-bonus-depreciation-398144" TargetMode="External"/><Relationship Id="rId13" Type="http://schemas.openxmlformats.org/officeDocument/2006/relationships/hyperlink" Target="https://www.acea.be/uploads/news_documents/ACEA_Tax_Guide_2018.pdf" TargetMode="External"/><Relationship Id="rId18" Type="http://schemas.openxmlformats.org/officeDocument/2006/relationships/hyperlink" Target="https://transport.ec.europa.eu/system/files/2022-03/SWD_2022_33.pdf" TargetMode="External"/><Relationship Id="rId3" Type="http://schemas.openxmlformats.org/officeDocument/2006/relationships/hyperlink" Target="https://ec.europa.eu/info/sites/info/files/file_import/better-regulation-toolbox-18_en_0.pdf" TargetMode="External"/><Relationship Id="rId21" Type="http://schemas.openxmlformats.org/officeDocument/2006/relationships/printerSettings" Target="../printerSettings/printerSettings6.bin"/><Relationship Id="rId7" Type="http://schemas.openxmlformats.org/officeDocument/2006/relationships/hyperlink" Target="https://www.acea.be/uploads/publications/EV_incentives_overview_2018_v2.pdf" TargetMode="External"/><Relationship Id="rId12" Type="http://schemas.openxmlformats.org/officeDocument/2006/relationships/hyperlink" Target="https://www.eea.europa.eu/themes/transport/vehicles-taxation/appropriate-taxes-and-incentives-do" TargetMode="External"/><Relationship Id="rId17" Type="http://schemas.openxmlformats.org/officeDocument/2006/relationships/hyperlink" Target="https://op.europa.eu/en/publication-detail/-/publication/fd62065c-7a0b-11ea-b75f-01aa75ed71a1" TargetMode="External"/><Relationship Id="rId2" Type="http://schemas.openxmlformats.org/officeDocument/2006/relationships/hyperlink" Target="https://eur-lex.europa.eu/legal-content/EN/TXT/?uri=COM:2017:0652:FIN" TargetMode="External"/><Relationship Id="rId16" Type="http://schemas.openxmlformats.org/officeDocument/2006/relationships/hyperlink" Target="https://ec.europa.eu/transport/facts-fundings/statistics/pocketbook-2018_en" TargetMode="External"/><Relationship Id="rId20" Type="http://schemas.openxmlformats.org/officeDocument/2006/relationships/hyperlink" Target="https://ec.europa.eu/growth/tools-databases/mandates/index.cfm?fuseaction=refSearch.search" TargetMode="External"/><Relationship Id="rId1" Type="http://schemas.openxmlformats.org/officeDocument/2006/relationships/hyperlink" Target="https://publications.europa.eu/en/publication-detail/-/publication/d80ea8e8-c559-11e7-9b01-01aa75ed71a1" TargetMode="External"/><Relationship Id="rId6" Type="http://schemas.openxmlformats.org/officeDocument/2006/relationships/hyperlink" Target="http://icvue.eu/download?file=6" TargetMode="External"/><Relationship Id="rId11" Type="http://schemas.openxmlformats.org/officeDocument/2006/relationships/hyperlink" Target="https://www.parkers.co.uk/company-cars/what-is-bik/" TargetMode="External"/><Relationship Id="rId5" Type="http://schemas.openxmlformats.org/officeDocument/2006/relationships/hyperlink" Target="https://www.bdo.be/en-gb/news/2016/vat-deduction-on-company-cars-three-calculation-m" TargetMode="External"/><Relationship Id="rId15" Type="http://schemas.openxmlformats.org/officeDocument/2006/relationships/hyperlink" Target="https://ec.europa.eu/eurostat/web/products-manuals-and-guidelines/-/KS-RA-10-028" TargetMode="External"/><Relationship Id="rId10" Type="http://schemas.openxmlformats.org/officeDocument/2006/relationships/hyperlink" Target="https://assets.publishing.service.gov.uk/government/uploads/system/uploads/attachment_data/file/709655/ultra-low-emission-vehicles-tax-benefits.pdf" TargetMode="External"/><Relationship Id="rId19" Type="http://schemas.openxmlformats.org/officeDocument/2006/relationships/hyperlink" Target="https://eur-lex.europa.eu/legal-content/en/TXT/?uri=CELEX%3A52021PC0559" TargetMode="External"/><Relationship Id="rId4" Type="http://schemas.openxmlformats.org/officeDocument/2006/relationships/hyperlink" Target="https://www.acea.be/uploads/publications/ACEA_position_paper-Action_plan_Alternative_fuels_infrastructure.pdf" TargetMode="External"/><Relationship Id="rId9" Type="http://schemas.openxmlformats.org/officeDocument/2006/relationships/hyperlink" Target="https://www.goultralow.com/company-cars-and-fleet-vehicles/tax-benefits/" TargetMode="External"/><Relationship Id="rId14" Type="http://schemas.openxmlformats.org/officeDocument/2006/relationships/hyperlink" Target="https://acm.eionet.europa.eu/reports/docs/EIONET_Rep_ETCACM_2018_1_Vehicle_Taxes.pdf" TargetMode="External"/></Relationships>
</file>

<file path=xl/worksheets/_rels/sheet11.xml.rels><?xml version="1.0" encoding="UTF-8" standalone="yes"?>
<Relationships xmlns="http://schemas.openxmlformats.org/package/2006/relationships"><Relationship Id="rId8" Type="http://schemas.openxmlformats.org/officeDocument/2006/relationships/table" Target="../tables/table7.xml"/><Relationship Id="rId3" Type="http://schemas.openxmlformats.org/officeDocument/2006/relationships/table" Target="../tables/table2.xml"/><Relationship Id="rId7" Type="http://schemas.openxmlformats.org/officeDocument/2006/relationships/table" Target="../tables/table6.xml"/><Relationship Id="rId12" Type="http://schemas.openxmlformats.org/officeDocument/2006/relationships/table" Target="../tables/table11.xml"/><Relationship Id="rId2" Type="http://schemas.openxmlformats.org/officeDocument/2006/relationships/table" Target="../tables/table1.xml"/><Relationship Id="rId1" Type="http://schemas.openxmlformats.org/officeDocument/2006/relationships/printerSettings" Target="../printerSettings/printerSettings7.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s>
</file>

<file path=xl/worksheets/_rels/sheet3.xml.rels><?xml version="1.0" encoding="UTF-8" standalone="yes"?>
<Relationships xmlns="http://schemas.openxmlformats.org/package/2006/relationships"><Relationship Id="rId8" Type="http://schemas.openxmlformats.org/officeDocument/2006/relationships/hyperlink" Target="https://www.pbl.nl/sites/default/files/downloads/pbl-2021-beleidsoverzicht-en-factsheets-beleidsinstrumenten-4708.pdf" TargetMode="External"/><Relationship Id="rId13" Type="http://schemas.openxmlformats.org/officeDocument/2006/relationships/hyperlink" Target="https://www.pbl.nl/sites/default/files/downloads/pbl-2021-beleidsoverzicht-en-factsheets-beleidsinstrumenten-4708.pdf" TargetMode="External"/><Relationship Id="rId18" Type="http://schemas.openxmlformats.org/officeDocument/2006/relationships/hyperlink" Target="https://www.rvo.nl/subsidies-financiering/walstroom-zeeschepen" TargetMode="External"/><Relationship Id="rId3" Type="http://schemas.openxmlformats.org/officeDocument/2006/relationships/hyperlink" Target="https://www.eerstekamer.nl/nonav/overig/20220623/rapportage_energie_voor_vervoer_in/document" TargetMode="External"/><Relationship Id="rId7" Type="http://schemas.openxmlformats.org/officeDocument/2006/relationships/hyperlink" Target="https://www.pbl.nl/sites/default/files/downloads/pbl-2021-beleidsoverzicht-en-factsheets-beleidsinstrumenten-4708.pdf" TargetMode="External"/><Relationship Id="rId12" Type="http://schemas.openxmlformats.org/officeDocument/2006/relationships/hyperlink" Target="https://www.pbl.nl/sites/default/files/downloads/pbl-2021-beleidsoverzicht-en-factsheets-beleidsinstrumenten-4708.pdf" TargetMode="External"/><Relationship Id="rId17" Type="http://schemas.openxmlformats.org/officeDocument/2006/relationships/hyperlink" Target="https://www.rvo.nl/subsidies-financiering/srvb" TargetMode="External"/><Relationship Id="rId2" Type="http://schemas.openxmlformats.org/officeDocument/2006/relationships/hyperlink" Target="https://www.rvo.nl/subsidies-financiering/mia-vamil/ondernemers" TargetMode="External"/><Relationship Id="rId16" Type="http://schemas.openxmlformats.org/officeDocument/2006/relationships/hyperlink" Target="https://www.rijksoverheid.nl/onderwerpen/scheepvaart-en-havens/verduurzaming-scheepvaart-en-havens/werken-aan-een-schone-binnenvaart/landelijk-verbod-op-varend-ontgassen" TargetMode="External"/><Relationship Id="rId1" Type="http://schemas.openxmlformats.org/officeDocument/2006/relationships/hyperlink" Target="https://www.belastingdienst.nl/wps/wcm/connect/bldcontentnl/berichten/nieuws/douane/accijns-tijdelijk-verlaagd-in-2022" TargetMode="External"/><Relationship Id="rId6" Type="http://schemas.openxmlformats.org/officeDocument/2006/relationships/hyperlink" Target="https://www.tweedekamer.nl/kamerstukken/brieven_regering/detail?id=2022Z14108&amp;did=2022D29171" TargetMode="External"/><Relationship Id="rId11" Type="http://schemas.openxmlformats.org/officeDocument/2006/relationships/hyperlink" Target="https://www.pbl.nl/sites/default/files/downloads/pbl-2021-beleidsoverzicht-en-factsheets-beleidsinstrumenten-4708.pdf" TargetMode="External"/><Relationship Id="rId5" Type="http://schemas.openxmlformats.org/officeDocument/2006/relationships/hyperlink" Target="https://europadecentraal.nl/onderwerp/vervoer/clean-vehicles-directive/" TargetMode="External"/><Relationship Id="rId15" Type="http://schemas.openxmlformats.org/officeDocument/2006/relationships/hyperlink" Target="https://zeroemissionservices.nl/zero-emissie-varen-wordt-versneld-ingevoerd/" TargetMode="External"/><Relationship Id="rId10" Type="http://schemas.openxmlformats.org/officeDocument/2006/relationships/hyperlink" Target="https://www.pbl.nl/sites/default/files/downloads/pbl-2021-beleidsoverzicht-en-factsheets-beleidsinstrumenten-4708.pdf" TargetMode="External"/><Relationship Id="rId19" Type="http://schemas.openxmlformats.org/officeDocument/2006/relationships/printerSettings" Target="../printerSettings/printerSettings1.bin"/><Relationship Id="rId4" Type="http://schemas.openxmlformats.org/officeDocument/2006/relationships/hyperlink" Target="https://www.rvo.nl/subsidies-financiering/sseb" TargetMode="External"/><Relationship Id="rId9" Type="http://schemas.openxmlformats.org/officeDocument/2006/relationships/hyperlink" Target="https://vaartindeluchtvaart.nl/" TargetMode="External"/><Relationship Id="rId14" Type="http://schemas.openxmlformats.org/officeDocument/2006/relationships/hyperlink" Target="https://www.rijksfinancien.nl/belastingplan-memorie-van-toelichting/2022/d17e2170"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www.opwegnaarseb.nl/" TargetMode="External"/><Relationship Id="rId7" Type="http://schemas.openxmlformats.org/officeDocument/2006/relationships/printerSettings" Target="../printerSettings/printerSettings2.bin"/><Relationship Id="rId2" Type="http://schemas.openxmlformats.org/officeDocument/2006/relationships/hyperlink" Target="https://nieuws.schiphol.nl/luchtvaartsector-overhandigt-actieplan-slim-en-duurzaam-aan-minister-iw/" TargetMode="External"/><Relationship Id="rId1" Type="http://schemas.openxmlformats.org/officeDocument/2006/relationships/hyperlink" Target="https://www.eerstekamer.nl/nonav/overig/20220623/stand_van_zaken_uitvoering/document" TargetMode="External"/><Relationship Id="rId6" Type="http://schemas.openxmlformats.org/officeDocument/2006/relationships/hyperlink" Target="https://www.pbl.nl/sites/default/files/downloads/pbl-2021-beleidsoverzicht-en-factsheets-beleidsinstrumenten-4708.pdf" TargetMode="External"/><Relationship Id="rId5" Type="http://schemas.openxmlformats.org/officeDocument/2006/relationships/hyperlink" Target="https://www.rijksoverheid.nl/onderwerpen/fiets/werkgevers-stimuleren-fietsgebruik-medewerkers" TargetMode="External"/><Relationship Id="rId4" Type="http://schemas.openxmlformats.org/officeDocument/2006/relationships/hyperlink" Target="https://wetten.overheid.nl/BWBR0045768/2021-11-04"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www.pbl.nl/sites/default/files/downloads/pbl-2021-beleidsoverzicht-en-factsheets-beleidsinstrumenten-4708.pdf" TargetMode="External"/><Relationship Id="rId2" Type="http://schemas.openxmlformats.org/officeDocument/2006/relationships/hyperlink" Target="https://www.rvo.nl/subsidies-financiering/dkti-transport" TargetMode="External"/><Relationship Id="rId1" Type="http://schemas.openxmlformats.org/officeDocument/2006/relationships/hyperlink" Target="https://www.rvo.nl/subsidies-financiering/spuk-sla"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
  <sheetViews>
    <sheetView tabSelected="1" zoomScale="90" zoomScaleNormal="90" zoomScalePageLayoutView="96" workbookViewId="0"/>
  </sheetViews>
  <sheetFormatPr defaultColWidth="8.85546875" defaultRowHeight="15" x14ac:dyDescent="0.25"/>
  <cols>
    <col min="1" max="1" width="97.140625" style="29" customWidth="1"/>
    <col min="2" max="16384" width="8.85546875" style="29"/>
  </cols>
  <sheetData>
    <row r="1" spans="1:17" x14ac:dyDescent="0.25">
      <c r="A1" s="134" t="s">
        <v>186</v>
      </c>
      <c r="B1" s="134"/>
      <c r="C1" s="134"/>
      <c r="D1" s="134"/>
      <c r="E1" s="134"/>
      <c r="F1" s="134"/>
      <c r="G1" s="134"/>
      <c r="H1" s="134"/>
      <c r="I1" s="134"/>
      <c r="J1" s="134"/>
      <c r="K1" s="134"/>
      <c r="L1" s="134"/>
      <c r="M1" s="134"/>
      <c r="N1" s="134"/>
      <c r="O1" s="134"/>
      <c r="P1" s="134"/>
      <c r="Q1" s="134"/>
    </row>
    <row r="2" spans="1:17" ht="30" x14ac:dyDescent="0.25">
      <c r="A2" s="244" t="s">
        <v>398</v>
      </c>
      <c r="B2" s="136"/>
      <c r="C2" s="136"/>
      <c r="D2" s="136"/>
      <c r="E2" s="136"/>
      <c r="F2" s="136"/>
      <c r="G2" s="136"/>
      <c r="H2" s="136"/>
      <c r="I2" s="136"/>
      <c r="J2" s="136"/>
      <c r="K2" s="136"/>
      <c r="L2" s="136"/>
      <c r="M2" s="136"/>
      <c r="N2" s="136"/>
      <c r="O2" s="136"/>
      <c r="P2" s="136"/>
      <c r="Q2" s="136"/>
    </row>
    <row r="3" spans="1:17" x14ac:dyDescent="0.25">
      <c r="A3" s="135"/>
      <c r="B3" s="136"/>
      <c r="C3" s="136"/>
      <c r="D3" s="136"/>
      <c r="E3" s="136"/>
      <c r="F3" s="136"/>
      <c r="G3" s="136"/>
      <c r="H3" s="136"/>
      <c r="I3" s="136"/>
      <c r="J3" s="136"/>
      <c r="K3" s="136"/>
      <c r="L3" s="136"/>
      <c r="M3" s="136"/>
      <c r="N3" s="136"/>
      <c r="O3" s="136"/>
      <c r="P3" s="136"/>
      <c r="Q3" s="136"/>
    </row>
    <row r="5" spans="1:17" x14ac:dyDescent="0.25">
      <c r="A5" s="5" t="s">
        <v>134</v>
      </c>
    </row>
    <row r="6" spans="1:17" ht="30" x14ac:dyDescent="0.25">
      <c r="A6" s="23" t="s">
        <v>382</v>
      </c>
    </row>
    <row r="7" spans="1:17" ht="30" x14ac:dyDescent="0.25">
      <c r="A7" s="23" t="s">
        <v>381</v>
      </c>
    </row>
    <row r="10" spans="1:17" x14ac:dyDescent="0.25">
      <c r="A10" s="5" t="s">
        <v>187</v>
      </c>
    </row>
    <row r="11" spans="1:17" x14ac:dyDescent="0.25">
      <c r="A11" s="137" t="s">
        <v>188</v>
      </c>
    </row>
    <row r="12" spans="1:17" x14ac:dyDescent="0.25">
      <c r="A12" s="137" t="s">
        <v>196</v>
      </c>
    </row>
    <row r="13" spans="1:17" x14ac:dyDescent="0.25">
      <c r="A13" s="137" t="s">
        <v>189</v>
      </c>
    </row>
    <row r="14" spans="1:17" x14ac:dyDescent="0.25">
      <c r="A14" s="137" t="s">
        <v>190</v>
      </c>
    </row>
    <row r="15" spans="1:17" x14ac:dyDescent="0.25">
      <c r="A15" s="137" t="s">
        <v>191</v>
      </c>
    </row>
    <row r="16" spans="1:17" x14ac:dyDescent="0.25">
      <c r="A16" s="137" t="s">
        <v>192</v>
      </c>
    </row>
    <row r="17" spans="1:1" x14ac:dyDescent="0.25">
      <c r="A17" s="137" t="s">
        <v>193</v>
      </c>
    </row>
    <row r="18" spans="1:1" x14ac:dyDescent="0.25">
      <c r="A18" s="137" t="s">
        <v>194</v>
      </c>
    </row>
    <row r="19" spans="1:1" x14ac:dyDescent="0.25">
      <c r="A19" s="137" t="s">
        <v>286</v>
      </c>
    </row>
    <row r="20" spans="1:1" x14ac:dyDescent="0.25">
      <c r="A20" s="243" t="s">
        <v>247</v>
      </c>
    </row>
  </sheetData>
  <hyperlinks>
    <hyperlink ref="A11" location="'1. Legal Measures'!A1" display="1. Legal measures"/>
    <hyperlink ref="A12" location="'2. Policy Measures'!A1" display="2 Policy measures"/>
    <hyperlink ref="A13" location="'3. Deployment and manufacturing'!A1" display="3. Deployment and manufacturing"/>
    <hyperlink ref="A14" location="'4. RTD&amp;D'!A1" display="4. RTD&amp;D"/>
    <hyperlink ref="A15" location="'5a. AFV estimates'!A1" display="5a. AFV estimates"/>
    <hyperlink ref="A16" location="'5b.AFI targets'!A1" display="5b. AFI targets"/>
    <hyperlink ref="A17" location="'6. AFI developments'!A1" display="6. AFI developments"/>
    <hyperlink ref="A18" location="Abbreviations!A1" display="Abbreviations"/>
    <hyperlink ref="A20" location="Menus!A1" display="Menus"/>
    <hyperlink ref="A19" location="References!A1" display="References"/>
  </hyperlinks>
  <pageMargins left="0.7" right="0.7" top="0.75" bottom="0.75" header="0.3" footer="0.3"/>
  <pageSetup paperSize="9" orientation="portrait"/>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zoomScale="90" zoomScaleNormal="90" workbookViewId="0"/>
  </sheetViews>
  <sheetFormatPr defaultColWidth="8.85546875" defaultRowHeight="15" x14ac:dyDescent="0.25"/>
  <cols>
    <col min="1" max="1" width="11.140625" customWidth="1"/>
    <col min="2" max="2" width="119" style="23" customWidth="1"/>
    <col min="3" max="3" width="85.85546875" style="263" customWidth="1"/>
  </cols>
  <sheetData>
    <row r="1" spans="1:8" ht="14.1" customHeight="1" x14ac:dyDescent="0.25">
      <c r="A1" s="480" t="s">
        <v>286</v>
      </c>
      <c r="B1" s="480"/>
      <c r="C1" s="480"/>
    </row>
    <row r="2" spans="1:8" x14ac:dyDescent="0.25">
      <c r="A2" s="23"/>
    </row>
    <row r="3" spans="1:8" ht="20.85" customHeight="1" x14ac:dyDescent="0.25">
      <c r="A3" s="433" t="s">
        <v>289</v>
      </c>
      <c r="B3" s="263" t="s">
        <v>277</v>
      </c>
      <c r="C3" s="265" t="s">
        <v>258</v>
      </c>
    </row>
    <row r="4" spans="1:8" s="29" customFormat="1" ht="32.1" customHeight="1" x14ac:dyDescent="0.25">
      <c r="A4" s="365" t="s">
        <v>290</v>
      </c>
      <c r="B4" s="269" t="s">
        <v>301</v>
      </c>
      <c r="C4" s="264" t="s">
        <v>300</v>
      </c>
    </row>
    <row r="5" spans="1:8" s="29" customFormat="1" ht="20.85" customHeight="1" x14ac:dyDescent="0.25">
      <c r="A5" s="433" t="s">
        <v>299</v>
      </c>
      <c r="B5" s="263" t="s">
        <v>288</v>
      </c>
      <c r="C5" s="265" t="s">
        <v>287</v>
      </c>
    </row>
    <row r="6" spans="1:8" x14ac:dyDescent="0.25">
      <c r="A6" s="268" t="s">
        <v>296</v>
      </c>
      <c r="B6" s="319" t="s">
        <v>298</v>
      </c>
      <c r="C6" s="264" t="s">
        <v>297</v>
      </c>
    </row>
    <row r="7" spans="1:8" ht="27" customHeight="1" x14ac:dyDescent="0.25">
      <c r="A7" s="364" t="s">
        <v>267</v>
      </c>
      <c r="B7" s="263" t="s">
        <v>278</v>
      </c>
      <c r="C7" s="264" t="s">
        <v>268</v>
      </c>
      <c r="D7" s="263"/>
      <c r="E7" s="263"/>
      <c r="F7" s="263"/>
      <c r="G7" s="263"/>
      <c r="H7" s="263"/>
    </row>
    <row r="8" spans="1:8" ht="33" customHeight="1" x14ac:dyDescent="0.25">
      <c r="A8" s="263" t="s">
        <v>352</v>
      </c>
      <c r="B8" s="263" t="s">
        <v>350</v>
      </c>
      <c r="C8" s="264" t="s">
        <v>354</v>
      </c>
      <c r="D8" s="187"/>
      <c r="E8" s="187"/>
      <c r="F8" s="187"/>
      <c r="G8" s="187"/>
      <c r="H8" s="187"/>
    </row>
    <row r="9" spans="1:8" ht="30" x14ac:dyDescent="0.25">
      <c r="A9" s="263" t="s">
        <v>353</v>
      </c>
      <c r="B9" s="273" t="s">
        <v>351</v>
      </c>
      <c r="C9" s="264" t="s">
        <v>355</v>
      </c>
      <c r="D9" s="187"/>
      <c r="E9" s="187"/>
      <c r="F9" s="187"/>
      <c r="G9" s="187"/>
      <c r="H9" s="187"/>
    </row>
    <row r="10" spans="1:8" ht="35.1" customHeight="1" x14ac:dyDescent="0.25">
      <c r="A10" s="433" t="s">
        <v>344</v>
      </c>
      <c r="B10" s="263" t="s">
        <v>235</v>
      </c>
      <c r="C10" s="264" t="s">
        <v>236</v>
      </c>
      <c r="D10" s="29"/>
      <c r="E10" s="29"/>
      <c r="F10" s="29"/>
      <c r="G10" s="29"/>
      <c r="H10" s="29"/>
    </row>
    <row r="11" spans="1:8" ht="30" x14ac:dyDescent="0.25">
      <c r="A11" s="263" t="s">
        <v>345</v>
      </c>
      <c r="B11" s="263" t="s">
        <v>346</v>
      </c>
      <c r="C11" s="264" t="s">
        <v>343</v>
      </c>
      <c r="D11" s="187"/>
      <c r="E11" s="187"/>
      <c r="F11" s="187"/>
      <c r="G11" s="187"/>
      <c r="H11" s="187"/>
    </row>
    <row r="12" spans="1:8" ht="30" x14ac:dyDescent="0.25">
      <c r="A12" s="364" t="s">
        <v>259</v>
      </c>
      <c r="B12" s="263" t="s">
        <v>281</v>
      </c>
      <c r="C12" s="265" t="s">
        <v>260</v>
      </c>
      <c r="D12" s="29"/>
      <c r="E12" s="29"/>
      <c r="F12" s="29"/>
      <c r="G12" s="29"/>
      <c r="H12" s="29"/>
    </row>
    <row r="13" spans="1:8" ht="30" x14ac:dyDescent="0.25">
      <c r="A13" s="433" t="s">
        <v>233</v>
      </c>
      <c r="B13" s="263" t="s">
        <v>234</v>
      </c>
      <c r="C13" s="264" t="s">
        <v>237</v>
      </c>
      <c r="D13" s="29"/>
      <c r="E13" s="29"/>
      <c r="F13" s="29"/>
      <c r="G13" s="29"/>
      <c r="H13" s="29"/>
    </row>
    <row r="14" spans="1:8" ht="45" x14ac:dyDescent="0.25">
      <c r="A14" s="364" t="s">
        <v>256</v>
      </c>
      <c r="B14" s="263" t="s">
        <v>282</v>
      </c>
      <c r="C14" s="264" t="s">
        <v>257</v>
      </c>
    </row>
    <row r="15" spans="1:8" x14ac:dyDescent="0.25">
      <c r="A15" s="364" t="s">
        <v>265</v>
      </c>
      <c r="B15" s="263" t="s">
        <v>283</v>
      </c>
      <c r="C15" s="264" t="s">
        <v>266</v>
      </c>
    </row>
    <row r="16" spans="1:8" ht="30" customHeight="1" x14ac:dyDescent="0.25">
      <c r="A16" s="263" t="s">
        <v>292</v>
      </c>
      <c r="B16" s="263" t="s">
        <v>291</v>
      </c>
      <c r="C16" s="264" t="s">
        <v>293</v>
      </c>
    </row>
    <row r="17" spans="1:3" ht="30" x14ac:dyDescent="0.25">
      <c r="A17" s="364" t="s">
        <v>263</v>
      </c>
      <c r="B17" s="263" t="s">
        <v>284</v>
      </c>
      <c r="C17" s="264" t="s">
        <v>264</v>
      </c>
    </row>
    <row r="18" spans="1:3" x14ac:dyDescent="0.25">
      <c r="A18" s="364" t="s">
        <v>261</v>
      </c>
      <c r="B18" s="263" t="s">
        <v>285</v>
      </c>
      <c r="C18" s="264" t="s">
        <v>262</v>
      </c>
    </row>
    <row r="19" spans="1:3" ht="45" x14ac:dyDescent="0.25">
      <c r="A19" s="263" t="s">
        <v>302</v>
      </c>
      <c r="B19" s="263" t="s">
        <v>295</v>
      </c>
      <c r="C19" s="264" t="s">
        <v>294</v>
      </c>
    </row>
    <row r="20" spans="1:3" ht="30" x14ac:dyDescent="0.25">
      <c r="A20" s="434" t="s">
        <v>405</v>
      </c>
      <c r="B20" s="23" t="s">
        <v>401</v>
      </c>
      <c r="C20" s="264" t="s">
        <v>402</v>
      </c>
    </row>
    <row r="21" spans="1:3" ht="45" x14ac:dyDescent="0.25">
      <c r="A21" s="434" t="s">
        <v>405</v>
      </c>
      <c r="B21" s="23" t="s">
        <v>403</v>
      </c>
      <c r="C21" s="264" t="s">
        <v>404</v>
      </c>
    </row>
    <row r="22" spans="1:3" ht="30" x14ac:dyDescent="0.25">
      <c r="A22" s="434" t="s">
        <v>408</v>
      </c>
      <c r="B22" s="23" t="s">
        <v>406</v>
      </c>
      <c r="C22" s="264" t="s">
        <v>407</v>
      </c>
    </row>
    <row r="23" spans="1:3" ht="60" x14ac:dyDescent="0.25">
      <c r="A23" s="434" t="s">
        <v>411</v>
      </c>
      <c r="B23" s="23" t="s">
        <v>409</v>
      </c>
      <c r="C23" s="203" t="s">
        <v>410</v>
      </c>
    </row>
    <row r="24" spans="1:3" x14ac:dyDescent="0.25">
      <c r="A24" s="23"/>
    </row>
    <row r="25" spans="1:3" x14ac:dyDescent="0.25">
      <c r="A25" s="23"/>
    </row>
    <row r="26" spans="1:3" x14ac:dyDescent="0.25">
      <c r="A26" s="23"/>
    </row>
    <row r="27" spans="1:3" x14ac:dyDescent="0.25">
      <c r="A27" s="23"/>
    </row>
    <row r="28" spans="1:3" x14ac:dyDescent="0.25">
      <c r="A28" s="23"/>
    </row>
    <row r="29" spans="1:3" x14ac:dyDescent="0.25">
      <c r="A29" s="23"/>
    </row>
    <row r="30" spans="1:3" x14ac:dyDescent="0.25">
      <c r="A30" s="23"/>
    </row>
    <row r="31" spans="1:3" x14ac:dyDescent="0.25">
      <c r="A31" s="23"/>
    </row>
    <row r="32" spans="1:3" x14ac:dyDescent="0.25">
      <c r="A32" s="23"/>
    </row>
  </sheetData>
  <sortState ref="A4:C19">
    <sortCondition ref="A3"/>
  </sortState>
  <hyperlinks>
    <hyperlink ref="C9" r:id="rId1"/>
    <hyperlink ref="C8" r:id="rId2"/>
    <hyperlink ref="C11" r:id="rId3"/>
    <hyperlink ref="C4" r:id="rId4"/>
    <hyperlink ref="C6" r:id="rId5"/>
    <hyperlink ref="C16" r:id="rId6"/>
    <hyperlink ref="C5" r:id="rId7"/>
    <hyperlink ref="C7" r:id="rId8"/>
    <hyperlink ref="C15" r:id="rId9"/>
    <hyperlink ref="C17" r:id="rId10"/>
    <hyperlink ref="C18" r:id="rId11"/>
    <hyperlink ref="C12" r:id="rId12"/>
    <hyperlink ref="C3" r:id="rId13"/>
    <hyperlink ref="C14" r:id="rId14"/>
    <hyperlink ref="C13" r:id="rId15"/>
    <hyperlink ref="C10" r:id="rId16"/>
    <hyperlink ref="C20" r:id="rId17"/>
    <hyperlink ref="C21" r:id="rId18"/>
    <hyperlink ref="C22" r:id="rId19"/>
    <hyperlink ref="C23" r:id="rId20" display="https://ec.europa.eu/growth/tools-databases/mandates/index.cfm?fuseaction=refSearch.search"/>
  </hyperlinks>
  <pageMargins left="0.7" right="0.7" top="0.75" bottom="0.75" header="0.3" footer="0.3"/>
  <pageSetup paperSize="9" orientation="portrait" verticalDpi="0" r:id="rId2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65"/>
  <sheetViews>
    <sheetView zoomScale="90" zoomScaleNormal="90" zoomScalePageLayoutView="98" workbookViewId="0">
      <selection activeCell="B1" sqref="B1"/>
    </sheetView>
  </sheetViews>
  <sheetFormatPr defaultColWidth="8.85546875" defaultRowHeight="15" x14ac:dyDescent="0.25"/>
  <cols>
    <col min="1" max="1" width="3.140625" customWidth="1"/>
    <col min="2" max="2" width="12.85546875" customWidth="1"/>
    <col min="3" max="3" width="12.140625" customWidth="1"/>
    <col min="4" max="4" width="22.5703125" style="29" customWidth="1"/>
    <col min="5" max="5" width="42" customWidth="1"/>
    <col min="6" max="6" width="25.85546875" customWidth="1"/>
    <col min="7" max="7" width="8.85546875" style="29" customWidth="1"/>
    <col min="8" max="8" width="28.140625" customWidth="1"/>
    <col min="9" max="9" width="22.42578125" customWidth="1"/>
    <col min="10" max="10" width="22.85546875" style="29" customWidth="1"/>
    <col min="11" max="11" width="8.85546875" style="29" customWidth="1"/>
    <col min="12" max="12" width="53.85546875" customWidth="1"/>
    <col min="13" max="13" width="26.42578125" customWidth="1"/>
  </cols>
  <sheetData>
    <row r="1" spans="2:12" ht="15" customHeight="1" x14ac:dyDescent="0.25">
      <c r="B1" s="132" t="s">
        <v>165</v>
      </c>
      <c r="C1" s="26" t="s">
        <v>6</v>
      </c>
      <c r="D1" s="26" t="s">
        <v>106</v>
      </c>
      <c r="E1" s="27" t="s">
        <v>197</v>
      </c>
      <c r="F1" s="26" t="s">
        <v>173</v>
      </c>
      <c r="G1" s="245" t="s">
        <v>107</v>
      </c>
      <c r="H1" s="26" t="s">
        <v>335</v>
      </c>
      <c r="I1" s="23" t="s">
        <v>336</v>
      </c>
      <c r="J1" s="318" t="s">
        <v>337</v>
      </c>
      <c r="K1" s="29" t="s">
        <v>177</v>
      </c>
      <c r="L1" t="s">
        <v>365</v>
      </c>
    </row>
    <row r="2" spans="2:12" x14ac:dyDescent="0.25">
      <c r="B2" s="256" t="s">
        <v>107</v>
      </c>
      <c r="C2" s="249" t="s">
        <v>107</v>
      </c>
      <c r="D2" s="249" t="s">
        <v>107</v>
      </c>
      <c r="E2" s="249" t="s">
        <v>107</v>
      </c>
      <c r="F2" s="249" t="s">
        <v>107</v>
      </c>
      <c r="G2" s="249" t="s">
        <v>107</v>
      </c>
      <c r="H2" s="249" t="s">
        <v>107</v>
      </c>
      <c r="I2" s="252"/>
      <c r="J2" s="253"/>
      <c r="K2" s="254"/>
      <c r="L2" s="355" t="s">
        <v>107</v>
      </c>
    </row>
    <row r="3" spans="2:12" x14ac:dyDescent="0.25">
      <c r="B3" s="257" t="s">
        <v>166</v>
      </c>
      <c r="C3" s="250" t="s">
        <v>11</v>
      </c>
      <c r="D3" s="250" t="s">
        <v>7</v>
      </c>
      <c r="E3" s="258" t="s">
        <v>329</v>
      </c>
      <c r="F3" s="250" t="s">
        <v>335</v>
      </c>
      <c r="G3" s="250"/>
      <c r="H3" s="250" t="s">
        <v>342</v>
      </c>
      <c r="I3" s="244"/>
      <c r="J3" s="255"/>
      <c r="K3" s="255"/>
      <c r="L3" s="255" t="s">
        <v>366</v>
      </c>
    </row>
    <row r="4" spans="2:12" x14ac:dyDescent="0.25">
      <c r="B4" s="259" t="s">
        <v>167</v>
      </c>
      <c r="C4" s="250" t="s">
        <v>12</v>
      </c>
      <c r="D4" s="250" t="s">
        <v>108</v>
      </c>
      <c r="E4" s="258" t="s">
        <v>330</v>
      </c>
      <c r="F4" s="250" t="s">
        <v>336</v>
      </c>
      <c r="G4" s="250"/>
      <c r="H4" s="250" t="s">
        <v>338</v>
      </c>
      <c r="I4" s="7"/>
      <c r="J4" s="250"/>
      <c r="K4" s="250"/>
      <c r="L4" s="255" t="s">
        <v>367</v>
      </c>
    </row>
    <row r="5" spans="2:12" x14ac:dyDescent="0.25">
      <c r="B5" s="257" t="s">
        <v>176</v>
      </c>
      <c r="C5" s="251" t="s">
        <v>14</v>
      </c>
      <c r="D5" s="250" t="s">
        <v>239</v>
      </c>
      <c r="E5" s="250" t="s">
        <v>331</v>
      </c>
      <c r="F5" s="250" t="s">
        <v>337</v>
      </c>
      <c r="G5" s="250"/>
      <c r="H5" s="250" t="s">
        <v>168</v>
      </c>
      <c r="I5" s="7"/>
      <c r="J5" s="250"/>
      <c r="K5" s="250"/>
      <c r="L5" s="255" t="s">
        <v>368</v>
      </c>
    </row>
    <row r="6" spans="2:12" x14ac:dyDescent="0.25">
      <c r="B6" s="260" t="s">
        <v>360</v>
      </c>
      <c r="C6" s="250" t="s">
        <v>13</v>
      </c>
      <c r="D6" s="250" t="s">
        <v>94</v>
      </c>
      <c r="E6" s="258" t="s">
        <v>2</v>
      </c>
      <c r="F6" s="115" t="s">
        <v>2</v>
      </c>
      <c r="G6" s="250"/>
      <c r="H6" s="250" t="s">
        <v>341</v>
      </c>
      <c r="I6" s="96"/>
      <c r="J6" s="96"/>
      <c r="K6" s="96"/>
    </row>
    <row r="7" spans="2:12" x14ac:dyDescent="0.25">
      <c r="B7" s="250"/>
      <c r="C7" s="337" t="s">
        <v>360</v>
      </c>
      <c r="D7" s="250" t="s">
        <v>10</v>
      </c>
      <c r="E7" s="320" t="s">
        <v>107</v>
      </c>
      <c r="F7" s="261"/>
      <c r="G7" s="115"/>
      <c r="H7" s="250" t="s">
        <v>340</v>
      </c>
      <c r="I7" s="29"/>
      <c r="J7" s="7"/>
      <c r="K7" s="7"/>
    </row>
    <row r="8" spans="2:12" x14ac:dyDescent="0.25">
      <c r="B8" s="250"/>
      <c r="C8" s="261"/>
      <c r="D8" s="250" t="s">
        <v>164</v>
      </c>
      <c r="E8" s="258" t="s">
        <v>332</v>
      </c>
      <c r="F8" s="261"/>
      <c r="G8" s="261"/>
      <c r="H8" s="250" t="s">
        <v>339</v>
      </c>
      <c r="I8" s="25"/>
      <c r="J8" s="7"/>
      <c r="K8" s="7"/>
    </row>
    <row r="9" spans="2:12" x14ac:dyDescent="0.25">
      <c r="B9" s="250"/>
      <c r="C9" s="255"/>
      <c r="D9" s="250" t="s">
        <v>356</v>
      </c>
      <c r="E9" s="258" t="s">
        <v>333</v>
      </c>
      <c r="F9" s="261"/>
      <c r="G9" s="261"/>
      <c r="H9" s="255"/>
      <c r="I9" s="96"/>
      <c r="J9" s="96"/>
      <c r="K9" s="96"/>
    </row>
    <row r="10" spans="2:12" ht="26.85" customHeight="1" x14ac:dyDescent="0.25">
      <c r="B10" s="250"/>
      <c r="C10" s="261"/>
      <c r="D10" s="250" t="s">
        <v>163</v>
      </c>
      <c r="E10" s="317" t="s">
        <v>334</v>
      </c>
      <c r="F10" s="261"/>
      <c r="G10" s="261"/>
      <c r="H10" s="255"/>
      <c r="I10" s="96"/>
      <c r="K10" s="96"/>
      <c r="L10" s="23"/>
    </row>
    <row r="11" spans="2:12" x14ac:dyDescent="0.25">
      <c r="B11" s="250"/>
      <c r="C11" s="261"/>
      <c r="D11" s="337" t="s">
        <v>360</v>
      </c>
      <c r="E11" s="258" t="s">
        <v>2</v>
      </c>
      <c r="F11" s="262"/>
      <c r="G11" s="261"/>
      <c r="H11" s="255"/>
      <c r="I11" s="106"/>
      <c r="J11" s="25"/>
      <c r="K11" s="7"/>
    </row>
    <row r="12" spans="2:12" x14ac:dyDescent="0.25">
      <c r="B12" s="250"/>
      <c r="C12" s="261"/>
      <c r="D12" s="261"/>
      <c r="E12" s="111"/>
      <c r="F12" s="250"/>
      <c r="G12" s="262"/>
      <c r="I12" s="96"/>
      <c r="J12" s="96"/>
      <c r="K12" s="7"/>
    </row>
    <row r="13" spans="2:12" x14ac:dyDescent="0.25">
      <c r="B13" s="250"/>
      <c r="C13" s="250"/>
      <c r="D13" s="250"/>
      <c r="E13" s="112"/>
      <c r="F13" s="250"/>
      <c r="G13" s="250"/>
      <c r="I13" s="96"/>
      <c r="J13" s="96"/>
      <c r="K13" s="96"/>
    </row>
    <row r="14" spans="2:12" x14ac:dyDescent="0.25">
      <c r="B14" s="250"/>
      <c r="C14" s="250"/>
      <c r="D14" s="250"/>
      <c r="E14" s="7"/>
      <c r="F14" s="250"/>
      <c r="G14" s="250"/>
      <c r="I14" s="96"/>
      <c r="J14" s="106"/>
    </row>
    <row r="15" spans="2:12" x14ac:dyDescent="0.25">
      <c r="B15" s="250"/>
      <c r="C15" s="250"/>
      <c r="D15" s="250"/>
      <c r="E15" s="7"/>
      <c r="F15" s="250"/>
      <c r="G15" s="250"/>
      <c r="I15" s="96"/>
      <c r="J15" s="96"/>
      <c r="K15" s="25"/>
    </row>
    <row r="16" spans="2:12" x14ac:dyDescent="0.25">
      <c r="B16" s="250"/>
      <c r="C16" s="250"/>
      <c r="D16" s="250"/>
      <c r="E16" s="7"/>
      <c r="F16" s="250"/>
      <c r="G16" s="250"/>
      <c r="I16" s="96"/>
      <c r="J16" s="96"/>
      <c r="K16" s="96"/>
    </row>
    <row r="17" spans="2:11" x14ac:dyDescent="0.25">
      <c r="B17" s="250"/>
      <c r="C17" s="250"/>
      <c r="D17" s="250"/>
      <c r="E17" s="7"/>
      <c r="F17" s="7"/>
      <c r="G17" s="250"/>
      <c r="I17" s="96"/>
      <c r="J17" s="96"/>
      <c r="K17" s="96"/>
    </row>
    <row r="18" spans="2:11" x14ac:dyDescent="0.25">
      <c r="B18" s="7"/>
      <c r="C18" s="7"/>
      <c r="D18" s="7"/>
      <c r="E18" s="7"/>
      <c r="F18" s="7"/>
      <c r="G18" s="7"/>
      <c r="I18" s="96"/>
      <c r="J18" s="96"/>
      <c r="K18" s="106"/>
    </row>
    <row r="19" spans="2:11" x14ac:dyDescent="0.25">
      <c r="B19" s="7"/>
      <c r="C19" s="7"/>
      <c r="D19" s="7"/>
      <c r="E19" s="7"/>
      <c r="F19" s="7"/>
      <c r="G19" s="7"/>
      <c r="H19" s="96"/>
      <c r="I19" s="96"/>
      <c r="J19" s="96"/>
      <c r="K19" s="96"/>
    </row>
    <row r="20" spans="2:11" x14ac:dyDescent="0.25">
      <c r="B20" s="7"/>
      <c r="C20" s="7"/>
      <c r="D20" s="7"/>
      <c r="E20" s="7"/>
      <c r="F20" s="7"/>
      <c r="G20" s="7"/>
      <c r="H20" s="96"/>
      <c r="I20" s="96"/>
      <c r="J20" s="96"/>
      <c r="K20" s="96"/>
    </row>
    <row r="21" spans="2:11" x14ac:dyDescent="0.25">
      <c r="B21" s="7"/>
      <c r="C21" s="7"/>
      <c r="D21" s="7"/>
      <c r="E21" s="7"/>
      <c r="F21" s="7"/>
      <c r="G21" s="7"/>
      <c r="H21" s="96"/>
      <c r="I21" s="96"/>
      <c r="J21" s="96"/>
      <c r="K21" s="96"/>
    </row>
    <row r="22" spans="2:11" x14ac:dyDescent="0.25">
      <c r="B22" s="7"/>
      <c r="C22" s="7"/>
      <c r="D22" s="7"/>
      <c r="E22" s="7"/>
      <c r="F22" s="7"/>
      <c r="G22" s="7"/>
      <c r="H22" s="96"/>
      <c r="I22" s="96"/>
      <c r="J22" s="96"/>
      <c r="K22" s="96"/>
    </row>
    <row r="23" spans="2:11" x14ac:dyDescent="0.25">
      <c r="B23" s="7"/>
      <c r="C23" s="7"/>
      <c r="D23" s="7"/>
      <c r="E23" s="7"/>
      <c r="F23" s="7"/>
      <c r="G23" s="7"/>
      <c r="H23" s="113"/>
      <c r="I23" s="96"/>
      <c r="J23" s="96"/>
      <c r="K23" s="96"/>
    </row>
    <row r="24" spans="2:11" x14ac:dyDescent="0.25">
      <c r="B24" s="7"/>
      <c r="C24" s="7"/>
      <c r="D24" s="7"/>
      <c r="E24" s="7"/>
      <c r="F24" s="7"/>
      <c r="G24" s="7"/>
      <c r="H24" s="113"/>
      <c r="I24" s="96"/>
      <c r="J24" s="96"/>
      <c r="K24" s="96"/>
    </row>
    <row r="25" spans="2:11" x14ac:dyDescent="0.25">
      <c r="B25" s="7"/>
      <c r="C25" s="7"/>
      <c r="D25" s="7"/>
      <c r="E25" s="7"/>
      <c r="F25" s="7"/>
      <c r="G25" s="7"/>
      <c r="H25" s="113"/>
      <c r="I25" s="96"/>
      <c r="J25" s="96"/>
      <c r="K25" s="96"/>
    </row>
    <row r="26" spans="2:11" x14ac:dyDescent="0.25">
      <c r="B26" s="7"/>
      <c r="C26" s="7"/>
      <c r="D26" s="7"/>
      <c r="E26" s="7"/>
      <c r="F26" s="7"/>
      <c r="G26" s="7"/>
      <c r="I26" s="96"/>
      <c r="J26" s="96"/>
      <c r="K26" s="96"/>
    </row>
    <row r="27" spans="2:11" s="29" customFormat="1" x14ac:dyDescent="0.25">
      <c r="B27" s="7"/>
      <c r="C27" s="7"/>
      <c r="D27" s="7"/>
      <c r="E27" s="7"/>
      <c r="F27" s="7"/>
      <c r="G27" s="7"/>
      <c r="H27" s="113"/>
      <c r="I27" s="96"/>
      <c r="J27" s="96"/>
      <c r="K27" s="96"/>
    </row>
    <row r="28" spans="2:11" x14ac:dyDescent="0.25">
      <c r="B28" s="7"/>
      <c r="C28" s="7"/>
      <c r="D28" s="7"/>
      <c r="E28" s="7"/>
      <c r="F28" s="7"/>
      <c r="G28" s="7"/>
      <c r="H28" s="113"/>
      <c r="I28" s="96"/>
      <c r="J28" s="96"/>
      <c r="K28" s="96"/>
    </row>
    <row r="29" spans="2:11" x14ac:dyDescent="0.25">
      <c r="B29" s="7"/>
      <c r="C29" s="7"/>
      <c r="D29" s="7"/>
      <c r="F29" s="7"/>
      <c r="G29" s="7"/>
      <c r="H29" s="113"/>
      <c r="I29" s="110"/>
      <c r="J29" s="96"/>
      <c r="K29" s="96"/>
    </row>
    <row r="30" spans="2:11" x14ac:dyDescent="0.25">
      <c r="B30" s="7"/>
      <c r="C30" s="7"/>
      <c r="D30" s="7"/>
      <c r="F30" s="114"/>
      <c r="G30" s="7"/>
      <c r="H30" s="113"/>
      <c r="I30" s="110"/>
      <c r="J30" s="96"/>
      <c r="K30" s="96"/>
    </row>
    <row r="31" spans="2:11" x14ac:dyDescent="0.25">
      <c r="B31" s="7"/>
      <c r="C31" s="7"/>
      <c r="D31" s="7"/>
      <c r="F31" s="7"/>
      <c r="G31" s="114"/>
      <c r="H31" s="110"/>
      <c r="I31" s="110"/>
      <c r="J31" s="96"/>
      <c r="K31" s="96"/>
    </row>
    <row r="32" spans="2:11" x14ac:dyDescent="0.25">
      <c r="B32" s="7"/>
      <c r="C32" s="7"/>
      <c r="D32" s="7"/>
      <c r="F32" s="17"/>
      <c r="G32" s="7"/>
      <c r="H32" s="110"/>
      <c r="I32" s="110"/>
      <c r="J32" s="110"/>
      <c r="K32" s="96"/>
    </row>
    <row r="33" spans="2:11" x14ac:dyDescent="0.25">
      <c r="B33" s="7"/>
      <c r="C33" s="7"/>
      <c r="D33" s="7"/>
      <c r="F33" s="7"/>
      <c r="G33" s="17"/>
      <c r="H33" s="110"/>
      <c r="I33" s="110"/>
      <c r="J33" s="110"/>
      <c r="K33" s="96"/>
    </row>
    <row r="34" spans="2:11" x14ac:dyDescent="0.25">
      <c r="B34" s="7"/>
      <c r="C34" s="7"/>
      <c r="D34" s="7"/>
      <c r="F34" s="7"/>
      <c r="G34" s="7"/>
      <c r="H34" s="110"/>
      <c r="J34" s="110"/>
      <c r="K34" s="96"/>
    </row>
    <row r="35" spans="2:11" x14ac:dyDescent="0.25">
      <c r="B35" s="7"/>
      <c r="C35" s="7"/>
      <c r="D35" s="7"/>
      <c r="F35" s="29"/>
      <c r="G35" s="7"/>
      <c r="H35" s="110"/>
      <c r="J35" s="110"/>
      <c r="K35" s="96"/>
    </row>
    <row r="36" spans="2:11" x14ac:dyDescent="0.25">
      <c r="B36" s="29"/>
      <c r="D36"/>
      <c r="F36" s="29"/>
      <c r="J36" s="110"/>
      <c r="K36" s="110"/>
    </row>
    <row r="37" spans="2:11" x14ac:dyDescent="0.25">
      <c r="B37" s="29"/>
      <c r="D37"/>
      <c r="J37"/>
      <c r="K37" s="110"/>
    </row>
    <row r="38" spans="2:11" x14ac:dyDescent="0.25">
      <c r="B38" s="29"/>
      <c r="D38"/>
      <c r="J38"/>
      <c r="K38" s="110"/>
    </row>
    <row r="39" spans="2:11" x14ac:dyDescent="0.25">
      <c r="B39" s="29"/>
      <c r="D39"/>
      <c r="J39"/>
      <c r="K39" s="110"/>
    </row>
    <row r="40" spans="2:11" x14ac:dyDescent="0.25">
      <c r="B40" s="29"/>
      <c r="D40"/>
      <c r="I40" s="111"/>
      <c r="J40"/>
      <c r="K40" s="110"/>
    </row>
    <row r="41" spans="2:11" ht="12" customHeight="1" x14ac:dyDescent="0.25">
      <c r="B41" s="29"/>
      <c r="D41"/>
      <c r="F41" s="103"/>
      <c r="J41"/>
      <c r="K41"/>
    </row>
    <row r="42" spans="2:11" ht="12" customHeight="1" x14ac:dyDescent="0.25">
      <c r="B42" s="29"/>
      <c r="D42"/>
      <c r="F42" s="104"/>
      <c r="G42" s="103"/>
      <c r="H42" s="111"/>
      <c r="J42"/>
      <c r="K42"/>
    </row>
    <row r="43" spans="2:11" x14ac:dyDescent="0.25">
      <c r="B43" s="29"/>
      <c r="D43"/>
      <c r="F43" s="104"/>
      <c r="G43" s="191"/>
      <c r="J43"/>
      <c r="K43"/>
    </row>
    <row r="44" spans="2:11" x14ac:dyDescent="0.25">
      <c r="B44" s="29"/>
      <c r="D44"/>
      <c r="F44" s="104"/>
      <c r="G44" s="191"/>
      <c r="J44"/>
      <c r="K44"/>
    </row>
    <row r="45" spans="2:11" x14ac:dyDescent="0.25">
      <c r="B45" s="29"/>
      <c r="D45"/>
      <c r="F45" s="104"/>
      <c r="G45" s="191"/>
      <c r="J45"/>
      <c r="K45"/>
    </row>
    <row r="46" spans="2:11" ht="16.5" customHeight="1" x14ac:dyDescent="0.25">
      <c r="B46" s="29"/>
      <c r="D46"/>
      <c r="F46" s="97"/>
      <c r="G46" s="191"/>
      <c r="J46"/>
      <c r="K46"/>
    </row>
    <row r="47" spans="2:11" ht="19.5" customHeight="1" x14ac:dyDescent="0.25">
      <c r="B47" s="29"/>
      <c r="D47"/>
      <c r="F47" s="97"/>
      <c r="G47" s="187"/>
      <c r="J47"/>
      <c r="K47"/>
    </row>
    <row r="48" spans="2:11" ht="13.35" customHeight="1" x14ac:dyDescent="0.25">
      <c r="B48" s="29"/>
      <c r="D48"/>
      <c r="F48" s="105"/>
      <c r="G48" s="187"/>
      <c r="J48"/>
      <c r="K48"/>
    </row>
    <row r="49" spans="2:11" ht="18" customHeight="1" x14ac:dyDescent="0.25">
      <c r="B49" s="29"/>
      <c r="D49"/>
      <c r="F49" s="104"/>
      <c r="G49" s="105"/>
      <c r="J49"/>
      <c r="K49"/>
    </row>
    <row r="50" spans="2:11" x14ac:dyDescent="0.25">
      <c r="B50" s="29"/>
      <c r="D50"/>
      <c r="F50" s="104"/>
      <c r="G50" s="191"/>
      <c r="J50"/>
      <c r="K50"/>
    </row>
    <row r="51" spans="2:11" ht="15.75" customHeight="1" x14ac:dyDescent="0.25">
      <c r="B51" s="29"/>
      <c r="D51"/>
      <c r="F51" s="104"/>
      <c r="G51" s="191"/>
      <c r="J51"/>
      <c r="K51"/>
    </row>
    <row r="52" spans="2:11" ht="15.75" customHeight="1" x14ac:dyDescent="0.25">
      <c r="B52" s="29"/>
      <c r="D52"/>
      <c r="F52" s="104"/>
      <c r="G52" s="191"/>
      <c r="J52"/>
      <c r="K52"/>
    </row>
    <row r="53" spans="2:11" x14ac:dyDescent="0.25">
      <c r="B53" s="29"/>
      <c r="D53"/>
      <c r="F53" s="104"/>
      <c r="G53" s="191"/>
      <c r="J53"/>
      <c r="K53"/>
    </row>
    <row r="54" spans="2:11" x14ac:dyDescent="0.25">
      <c r="B54" s="29"/>
      <c r="D54"/>
      <c r="F54" s="104"/>
      <c r="G54" s="191"/>
      <c r="J54"/>
      <c r="K54"/>
    </row>
    <row r="55" spans="2:11" ht="15.75" customHeight="1" x14ac:dyDescent="0.25">
      <c r="B55" s="29"/>
      <c r="D55"/>
      <c r="F55" s="104"/>
      <c r="G55" s="191"/>
      <c r="J55"/>
      <c r="K55"/>
    </row>
    <row r="56" spans="2:11" x14ac:dyDescent="0.25">
      <c r="B56" s="29"/>
      <c r="D56"/>
      <c r="F56" s="104"/>
      <c r="G56" s="191"/>
      <c r="I56" s="23"/>
      <c r="J56"/>
      <c r="K56"/>
    </row>
    <row r="57" spans="2:11" x14ac:dyDescent="0.25">
      <c r="B57" s="29"/>
      <c r="D57"/>
      <c r="F57" s="104"/>
      <c r="G57" s="191"/>
      <c r="I57" s="23"/>
      <c r="J57"/>
      <c r="K57"/>
    </row>
    <row r="58" spans="2:11" x14ac:dyDescent="0.25">
      <c r="B58" s="29"/>
      <c r="D58"/>
      <c r="G58" s="191"/>
      <c r="H58" s="23"/>
      <c r="J58"/>
      <c r="K58"/>
    </row>
    <row r="59" spans="2:11" x14ac:dyDescent="0.25">
      <c r="B59" s="29"/>
      <c r="D59"/>
      <c r="H59" s="23"/>
      <c r="J59" s="23"/>
      <c r="K59"/>
    </row>
    <row r="60" spans="2:11" ht="15" customHeight="1" x14ac:dyDescent="0.25">
      <c r="B60" s="29"/>
      <c r="D60"/>
      <c r="J60" s="23"/>
      <c r="K60"/>
    </row>
    <row r="61" spans="2:11" ht="20.25" customHeight="1" x14ac:dyDescent="0.25">
      <c r="B61" s="29"/>
      <c r="D61"/>
      <c r="K61"/>
    </row>
    <row r="62" spans="2:11" x14ac:dyDescent="0.25">
      <c r="B62" s="29"/>
      <c r="D62"/>
      <c r="K62"/>
    </row>
    <row r="63" spans="2:11" x14ac:dyDescent="0.25">
      <c r="B63" s="29"/>
      <c r="D63"/>
      <c r="K63" s="23"/>
    </row>
    <row r="64" spans="2:11" x14ac:dyDescent="0.25">
      <c r="B64" s="29"/>
      <c r="D64"/>
      <c r="K64" s="23"/>
    </row>
    <row r="65" spans="2:4" x14ac:dyDescent="0.25">
      <c r="B65" s="29"/>
      <c r="D65"/>
    </row>
  </sheetData>
  <pageMargins left="0.7" right="0.7" top="0.75" bottom="0.75" header="0.3" footer="0.3"/>
  <pageSetup paperSize="9" orientation="portrait" horizontalDpi="4294967292" verticalDpi="4294967292" r:id="rId1"/>
  <tableParts count="11">
    <tablePart r:id="rId2"/>
    <tablePart r:id="rId3"/>
    <tablePart r:id="rId4"/>
    <tablePart r:id="rId5"/>
    <tablePart r:id="rId6"/>
    <tablePart r:id="rId7"/>
    <tablePart r:id="rId8"/>
    <tablePart r:id="rId9"/>
    <tablePart r:id="rId10"/>
    <tablePart r:id="rId11"/>
    <tablePart r:id="rId12"/>
  </tablePart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32"/>
  <sheetViews>
    <sheetView zoomScale="90" zoomScaleNormal="90" zoomScalePageLayoutView="96" workbookViewId="0">
      <selection activeCell="B1" sqref="B1"/>
    </sheetView>
  </sheetViews>
  <sheetFormatPr defaultColWidth="8.85546875" defaultRowHeight="15" x14ac:dyDescent="0.25"/>
  <cols>
    <col min="1" max="1" width="3.42578125" customWidth="1"/>
    <col min="2" max="2" width="20.42578125" style="29" customWidth="1"/>
    <col min="3" max="3" width="4.140625" customWidth="1"/>
    <col min="4" max="4" width="17" customWidth="1"/>
    <col min="5" max="5" width="21" customWidth="1"/>
    <col min="6" max="6" width="7.85546875" style="29" customWidth="1"/>
    <col min="7" max="7" width="13.85546875" customWidth="1"/>
    <col min="8" max="8" width="21" customWidth="1"/>
    <col min="9" max="9" width="12.42578125" customWidth="1"/>
    <col min="10" max="10" width="12.85546875" style="29" customWidth="1"/>
    <col min="11" max="11" width="10" customWidth="1"/>
    <col min="12" max="12" width="10.140625" customWidth="1"/>
    <col min="13" max="13" width="14.42578125" customWidth="1"/>
  </cols>
  <sheetData>
    <row r="1" spans="2:14" ht="15.75" thickBot="1" x14ac:dyDescent="0.3">
      <c r="B1" t="s">
        <v>111</v>
      </c>
    </row>
    <row r="2" spans="2:14" ht="15" customHeight="1" thickBot="1" x14ac:dyDescent="0.3">
      <c r="B2" s="699" t="s">
        <v>174</v>
      </c>
      <c r="C2" s="700"/>
      <c r="D2" s="700"/>
      <c r="E2" s="700"/>
      <c r="F2" s="700"/>
      <c r="G2" s="700"/>
      <c r="H2" s="700"/>
      <c r="I2" s="700"/>
      <c r="J2" s="700"/>
      <c r="K2" s="700"/>
      <c r="L2" s="700"/>
      <c r="M2" s="701"/>
    </row>
    <row r="3" spans="2:14" ht="15.75" thickBot="1" x14ac:dyDescent="0.3">
      <c r="B3" s="396"/>
      <c r="C3" s="697"/>
      <c r="D3" s="697"/>
      <c r="E3" s="697"/>
      <c r="F3" s="697"/>
      <c r="G3" s="697"/>
      <c r="H3" s="697"/>
      <c r="I3" s="697"/>
      <c r="J3" s="697"/>
      <c r="K3" s="697"/>
      <c r="L3" s="697"/>
      <c r="M3" s="396"/>
    </row>
    <row r="4" spans="2:14" ht="30.75" thickBot="1" x14ac:dyDescent="0.3">
      <c r="B4" s="331" t="s">
        <v>83</v>
      </c>
      <c r="C4" s="332" t="s">
        <v>113</v>
      </c>
      <c r="D4" s="15" t="s">
        <v>25</v>
      </c>
      <c r="E4" s="15" t="s">
        <v>91</v>
      </c>
      <c r="F4" s="15" t="s">
        <v>165</v>
      </c>
      <c r="G4" s="332" t="s">
        <v>106</v>
      </c>
      <c r="H4" s="15" t="s">
        <v>0</v>
      </c>
      <c r="I4" s="98" t="s">
        <v>6</v>
      </c>
      <c r="J4" s="98" t="s">
        <v>365</v>
      </c>
      <c r="K4" s="332" t="s">
        <v>1</v>
      </c>
      <c r="L4" s="341" t="s">
        <v>152</v>
      </c>
      <c r="M4" s="336" t="s">
        <v>109</v>
      </c>
      <c r="N4" s="1"/>
    </row>
    <row r="5" spans="2:14" ht="51" x14ac:dyDescent="0.25">
      <c r="B5" s="140" t="s">
        <v>384</v>
      </c>
      <c r="C5" s="141">
        <v>1</v>
      </c>
      <c r="D5" s="72" t="s">
        <v>428</v>
      </c>
      <c r="E5" s="72" t="s">
        <v>430</v>
      </c>
      <c r="F5" s="72" t="s">
        <v>167</v>
      </c>
      <c r="G5" s="72" t="s">
        <v>94</v>
      </c>
      <c r="H5" s="72" t="s">
        <v>331</v>
      </c>
      <c r="I5" s="72" t="s">
        <v>11</v>
      </c>
      <c r="J5" s="72" t="s">
        <v>368</v>
      </c>
      <c r="K5" s="72"/>
      <c r="L5" s="72"/>
      <c r="M5" s="338"/>
    </row>
    <row r="6" spans="2:14" ht="51" x14ac:dyDescent="0.25">
      <c r="B6" s="142"/>
      <c r="C6" s="143">
        <v>2</v>
      </c>
      <c r="D6" s="49" t="s">
        <v>427</v>
      </c>
      <c r="E6" s="49" t="s">
        <v>431</v>
      </c>
      <c r="F6" s="49" t="s">
        <v>167</v>
      </c>
      <c r="G6" s="49" t="s">
        <v>7</v>
      </c>
      <c r="H6" s="49" t="s">
        <v>107</v>
      </c>
      <c r="I6" s="49" t="s">
        <v>11</v>
      </c>
      <c r="J6" s="49" t="s">
        <v>368</v>
      </c>
      <c r="K6" s="49"/>
      <c r="L6" s="49"/>
      <c r="M6" s="339"/>
    </row>
    <row r="7" spans="2:14" s="29" customFormat="1" ht="51" x14ac:dyDescent="0.25">
      <c r="B7" s="142"/>
      <c r="C7" s="143">
        <v>3</v>
      </c>
      <c r="D7" s="49" t="s">
        <v>429</v>
      </c>
      <c r="E7" s="49" t="s">
        <v>432</v>
      </c>
      <c r="F7" s="49" t="s">
        <v>176</v>
      </c>
      <c r="G7" s="49" t="s">
        <v>360</v>
      </c>
      <c r="H7" s="49" t="s">
        <v>2</v>
      </c>
      <c r="I7" s="49" t="s">
        <v>11</v>
      </c>
      <c r="J7" s="49" t="s">
        <v>368</v>
      </c>
      <c r="K7" s="49"/>
      <c r="L7" s="49"/>
      <c r="M7" s="339"/>
    </row>
    <row r="8" spans="2:14" s="29" customFormat="1" x14ac:dyDescent="0.25">
      <c r="B8" s="142"/>
      <c r="C8" s="143"/>
      <c r="D8" s="49"/>
      <c r="E8" s="49"/>
      <c r="F8" s="49" t="s">
        <v>107</v>
      </c>
      <c r="G8" s="49" t="s">
        <v>107</v>
      </c>
      <c r="H8" s="49" t="s">
        <v>107</v>
      </c>
      <c r="I8" s="49" t="s">
        <v>107</v>
      </c>
      <c r="J8" s="49" t="s">
        <v>107</v>
      </c>
      <c r="K8" s="49"/>
      <c r="L8" s="49"/>
      <c r="M8" s="339"/>
    </row>
    <row r="9" spans="2:14" ht="15.75" thickBot="1" x14ac:dyDescent="0.3">
      <c r="B9" s="315"/>
      <c r="C9" s="316"/>
      <c r="D9" s="108"/>
      <c r="E9" s="108"/>
      <c r="F9" s="108" t="s">
        <v>107</v>
      </c>
      <c r="G9" s="108" t="s">
        <v>107</v>
      </c>
      <c r="H9" s="108" t="s">
        <v>107</v>
      </c>
      <c r="I9" s="108" t="s">
        <v>107</v>
      </c>
      <c r="J9" s="108" t="s">
        <v>107</v>
      </c>
      <c r="K9" s="108"/>
      <c r="L9" s="108"/>
      <c r="M9" s="342"/>
    </row>
    <row r="10" spans="2:14" x14ac:dyDescent="0.25">
      <c r="B10" s="140" t="s">
        <v>383</v>
      </c>
      <c r="C10" s="141">
        <v>1</v>
      </c>
      <c r="D10" s="72"/>
      <c r="E10" s="72"/>
      <c r="F10" s="72" t="s">
        <v>107</v>
      </c>
      <c r="G10" s="72" t="s">
        <v>107</v>
      </c>
      <c r="H10" s="72" t="s">
        <v>107</v>
      </c>
      <c r="I10" s="72" t="s">
        <v>107</v>
      </c>
      <c r="J10" s="72" t="s">
        <v>107</v>
      </c>
      <c r="K10" s="72"/>
      <c r="L10" s="72"/>
      <c r="M10" s="338"/>
    </row>
    <row r="11" spans="2:14" x14ac:dyDescent="0.25">
      <c r="B11" s="142"/>
      <c r="C11" s="143">
        <v>2</v>
      </c>
      <c r="D11" s="49"/>
      <c r="E11" s="49"/>
      <c r="F11" s="49" t="s">
        <v>107</v>
      </c>
      <c r="G11" s="49" t="s">
        <v>107</v>
      </c>
      <c r="H11" s="49" t="s">
        <v>107</v>
      </c>
      <c r="I11" s="49" t="s">
        <v>107</v>
      </c>
      <c r="J11" s="49" t="s">
        <v>107</v>
      </c>
      <c r="K11" s="49"/>
      <c r="L11" s="49"/>
      <c r="M11" s="339"/>
    </row>
    <row r="12" spans="2:14" s="29" customFormat="1" x14ac:dyDescent="0.25">
      <c r="B12" s="142"/>
      <c r="C12" s="143"/>
      <c r="D12" s="49"/>
      <c r="E12" s="49"/>
      <c r="F12" s="49" t="s">
        <v>107</v>
      </c>
      <c r="G12" s="49" t="s">
        <v>107</v>
      </c>
      <c r="H12" s="49" t="s">
        <v>107</v>
      </c>
      <c r="I12" s="49" t="s">
        <v>107</v>
      </c>
      <c r="J12" s="49" t="s">
        <v>107</v>
      </c>
      <c r="K12" s="49"/>
      <c r="L12" s="49"/>
      <c r="M12" s="339"/>
    </row>
    <row r="13" spans="2:14" s="29" customFormat="1" x14ac:dyDescent="0.25">
      <c r="B13" s="142"/>
      <c r="C13" s="143"/>
      <c r="D13" s="49"/>
      <c r="E13" s="49"/>
      <c r="F13" s="49" t="s">
        <v>107</v>
      </c>
      <c r="G13" s="49" t="s">
        <v>107</v>
      </c>
      <c r="H13" s="49" t="s">
        <v>107</v>
      </c>
      <c r="I13" s="49" t="s">
        <v>107</v>
      </c>
      <c r="J13" s="49" t="s">
        <v>107</v>
      </c>
      <c r="K13" s="49"/>
      <c r="L13" s="49"/>
      <c r="M13" s="339"/>
    </row>
    <row r="14" spans="2:14" ht="15.75" thickBot="1" x14ac:dyDescent="0.3">
      <c r="B14" s="144"/>
      <c r="C14" s="145"/>
      <c r="D14" s="51"/>
      <c r="E14" s="51"/>
      <c r="F14" s="51" t="s">
        <v>107</v>
      </c>
      <c r="G14" s="51" t="s">
        <v>107</v>
      </c>
      <c r="H14" s="51" t="s">
        <v>107</v>
      </c>
      <c r="I14" s="51" t="s">
        <v>107</v>
      </c>
      <c r="J14" s="51" t="s">
        <v>107</v>
      </c>
      <c r="K14" s="51"/>
      <c r="L14" s="51"/>
      <c r="M14" s="340"/>
    </row>
    <row r="15" spans="2:14" s="29" customFormat="1" x14ac:dyDescent="0.25">
      <c r="B15" s="96"/>
    </row>
    <row r="17" spans="2:18" x14ac:dyDescent="0.25">
      <c r="B17" s="21" t="s">
        <v>109</v>
      </c>
      <c r="D17" s="21"/>
      <c r="E17" s="21"/>
      <c r="F17" s="21"/>
      <c r="G17" s="21"/>
      <c r="H17" s="21"/>
      <c r="I17" s="21"/>
      <c r="J17" s="21"/>
      <c r="K17" s="21"/>
      <c r="L17" s="21"/>
    </row>
    <row r="18" spans="2:18" x14ac:dyDescent="0.25">
      <c r="B18" s="24" t="s">
        <v>116</v>
      </c>
      <c r="D18" s="24"/>
      <c r="E18" s="24"/>
      <c r="F18" s="24"/>
      <c r="G18" s="24"/>
      <c r="H18" s="24"/>
      <c r="I18" s="24"/>
      <c r="J18" s="24"/>
      <c r="K18" s="24"/>
      <c r="L18" s="24"/>
    </row>
    <row r="19" spans="2:18" ht="34.35" customHeight="1" x14ac:dyDescent="0.25">
      <c r="B19" s="696" t="s">
        <v>4</v>
      </c>
      <c r="C19" s="696"/>
      <c r="D19" s="696"/>
      <c r="E19" s="696"/>
      <c r="F19" s="696"/>
      <c r="G19" s="696"/>
      <c r="H19" s="696"/>
      <c r="I19" s="696"/>
      <c r="J19" s="696"/>
      <c r="K19" s="696"/>
      <c r="L19" s="696"/>
      <c r="M19" s="23"/>
      <c r="N19" s="23"/>
    </row>
    <row r="20" spans="2:18" s="29" customFormat="1" ht="16.350000000000001" customHeight="1" x14ac:dyDescent="0.25">
      <c r="B20" s="187"/>
      <c r="C20" s="187"/>
      <c r="D20" s="187"/>
      <c r="E20" s="187"/>
      <c r="F20" s="187"/>
      <c r="G20" s="187"/>
      <c r="H20" s="187"/>
      <c r="I20" s="187"/>
      <c r="J20" s="334"/>
      <c r="K20" s="187"/>
      <c r="L20" s="187"/>
      <c r="M20" s="23"/>
      <c r="N20" s="23"/>
    </row>
    <row r="21" spans="2:18" x14ac:dyDescent="0.25">
      <c r="B21" s="698" t="s">
        <v>134</v>
      </c>
      <c r="C21" s="698"/>
      <c r="D21" s="698"/>
      <c r="E21" s="698"/>
      <c r="F21" s="698"/>
      <c r="G21" s="698"/>
      <c r="H21" s="698"/>
      <c r="I21" s="698"/>
      <c r="J21" s="698"/>
      <c r="K21" s="698"/>
      <c r="L21" s="698"/>
      <c r="M21" s="266"/>
      <c r="N21" s="266"/>
      <c r="O21" s="266"/>
      <c r="P21" s="266"/>
      <c r="Q21" s="266"/>
      <c r="R21" s="266"/>
    </row>
    <row r="22" spans="2:18" x14ac:dyDescent="0.25">
      <c r="B22" s="694" t="s">
        <v>252</v>
      </c>
      <c r="C22" s="694"/>
      <c r="D22" s="694"/>
      <c r="E22" s="694"/>
      <c r="F22" s="694"/>
      <c r="G22" s="694"/>
      <c r="H22" s="694"/>
      <c r="I22" s="694"/>
      <c r="J22" s="694"/>
      <c r="K22" s="694"/>
      <c r="L22" s="694"/>
      <c r="M22" s="267"/>
      <c r="N22" s="267"/>
      <c r="O22" s="267"/>
      <c r="P22" s="267"/>
      <c r="Q22" s="267"/>
      <c r="R22" s="267"/>
    </row>
    <row r="23" spans="2:18" x14ac:dyDescent="0.25">
      <c r="B23" s="693" t="s">
        <v>275</v>
      </c>
      <c r="C23" s="693"/>
      <c r="D23" s="693"/>
      <c r="E23" s="693"/>
      <c r="F23" s="693"/>
      <c r="G23" s="693"/>
      <c r="H23" s="693"/>
      <c r="I23" s="693"/>
      <c r="J23" s="693"/>
      <c r="K23" s="693"/>
      <c r="L23" s="693"/>
      <c r="M23" s="24"/>
      <c r="N23" s="24"/>
      <c r="O23" s="24"/>
      <c r="P23" s="24"/>
      <c r="Q23" s="24"/>
      <c r="R23" s="24"/>
    </row>
    <row r="24" spans="2:18" x14ac:dyDescent="0.25">
      <c r="B24" s="693" t="s">
        <v>253</v>
      </c>
      <c r="C24" s="693"/>
      <c r="D24" s="693"/>
      <c r="E24" s="693"/>
      <c r="F24" s="693"/>
      <c r="G24" s="693"/>
      <c r="H24" s="693"/>
      <c r="I24" s="693"/>
      <c r="J24" s="693"/>
      <c r="K24" s="693"/>
      <c r="L24" s="693"/>
      <c r="M24" s="24"/>
      <c r="N24" s="24"/>
      <c r="O24" s="24"/>
      <c r="P24" s="24"/>
      <c r="Q24" s="24"/>
      <c r="R24" s="24"/>
    </row>
    <row r="25" spans="2:18" s="29" customFormat="1" ht="29.25" customHeight="1" x14ac:dyDescent="0.25">
      <c r="B25" s="695" t="s">
        <v>362</v>
      </c>
      <c r="C25" s="695"/>
      <c r="D25" s="695"/>
      <c r="E25" s="695"/>
      <c r="F25" s="695"/>
      <c r="G25" s="695"/>
      <c r="H25" s="695"/>
      <c r="I25" s="695"/>
      <c r="J25" s="695"/>
      <c r="K25" s="695"/>
      <c r="L25" s="695"/>
      <c r="M25" s="24"/>
      <c r="N25" s="24"/>
      <c r="O25" s="24"/>
      <c r="P25" s="24"/>
      <c r="Q25" s="24"/>
      <c r="R25" s="24"/>
    </row>
    <row r="26" spans="2:18" s="29" customFormat="1" x14ac:dyDescent="0.25">
      <c r="B26" s="693" t="s">
        <v>361</v>
      </c>
      <c r="C26" s="693"/>
      <c r="D26" s="693"/>
      <c r="E26" s="693"/>
      <c r="F26" s="693"/>
      <c r="G26" s="693"/>
      <c r="H26" s="693"/>
      <c r="I26" s="693"/>
      <c r="J26" s="693"/>
      <c r="K26" s="693"/>
      <c r="L26" s="693"/>
      <c r="M26" s="24"/>
      <c r="N26" s="24"/>
      <c r="O26" s="24"/>
      <c r="P26" s="24"/>
      <c r="Q26" s="24"/>
      <c r="R26" s="24"/>
    </row>
    <row r="27" spans="2:18" x14ac:dyDescent="0.25">
      <c r="B27" s="693" t="s">
        <v>369</v>
      </c>
      <c r="C27" s="693"/>
      <c r="D27" s="693"/>
      <c r="E27" s="693"/>
      <c r="F27" s="693"/>
      <c r="G27" s="693"/>
      <c r="H27" s="693"/>
      <c r="I27" s="693"/>
      <c r="J27" s="693"/>
      <c r="K27" s="693"/>
      <c r="L27" s="693"/>
      <c r="M27" s="24"/>
      <c r="N27" s="24"/>
      <c r="O27" s="24"/>
      <c r="P27" s="24"/>
      <c r="Q27" s="24"/>
      <c r="R27" s="24"/>
    </row>
    <row r="28" spans="2:18" x14ac:dyDescent="0.25">
      <c r="B28" s="693" t="s">
        <v>273</v>
      </c>
      <c r="C28" s="693"/>
      <c r="D28" s="693"/>
      <c r="E28" s="693"/>
      <c r="F28" s="693"/>
      <c r="G28" s="693"/>
      <c r="H28" s="693"/>
      <c r="I28" s="693"/>
      <c r="J28" s="693"/>
      <c r="K28" s="693"/>
      <c r="L28" s="693"/>
    </row>
    <row r="29" spans="2:18" x14ac:dyDescent="0.25">
      <c r="F29"/>
    </row>
    <row r="30" spans="2:18" x14ac:dyDescent="0.25">
      <c r="F30"/>
    </row>
    <row r="31" spans="2:18" ht="14.85" customHeight="1" x14ac:dyDescent="0.25">
      <c r="F31"/>
    </row>
    <row r="32" spans="2:18" ht="14.85" customHeight="1" x14ac:dyDescent="0.25">
      <c r="F32"/>
    </row>
  </sheetData>
  <mergeCells count="11">
    <mergeCell ref="B19:L19"/>
    <mergeCell ref="C3:L3"/>
    <mergeCell ref="B21:L21"/>
    <mergeCell ref="B23:L23"/>
    <mergeCell ref="B2:M2"/>
    <mergeCell ref="B24:L24"/>
    <mergeCell ref="B27:L27"/>
    <mergeCell ref="B28:L28"/>
    <mergeCell ref="B22:L22"/>
    <mergeCell ref="B26:L26"/>
    <mergeCell ref="B25:L25"/>
  </mergeCells>
  <conditionalFormatting sqref="C5:L14">
    <cfRule type="containsBlanks" dxfId="178" priority="1">
      <formula>LEN(TRIM(C5))=0</formula>
    </cfRule>
  </conditionalFormatting>
  <pageMargins left="0.7" right="0.7" top="0.75" bottom="0.75" header="0.3" footer="0.3"/>
  <pageSetup orientation="portrait" horizontalDpi="4294967293" verticalDpi="4294967293"/>
  <extLst>
    <ext xmlns:x14="http://schemas.microsoft.com/office/spreadsheetml/2009/9/main" uri="{CCE6A557-97BC-4b89-ADB6-D9C93CAAB3DF}">
      <x14:dataValidations xmlns:xm="http://schemas.microsoft.com/office/excel/2006/main" xWindow="627" yWindow="232" count="6">
        <x14:dataValidation type="list" allowBlank="1" showInputMessage="1" showErrorMessage="1">
          <x14:formula1>
            <xm:f>Menus!$B$2:$B$6</xm:f>
          </x14:formula1>
          <xm:sqref>F5:F14</xm:sqref>
        </x14:dataValidation>
        <x14:dataValidation type="list" allowBlank="1" showErrorMessage="1" promptTitle="INDICATOR" prompt="select">
          <x14:formula1>
            <xm:f>Menus!$E$2:$E$6</xm:f>
          </x14:formula1>
          <xm:sqref>H5:H9</xm:sqref>
        </x14:dataValidation>
        <x14:dataValidation type="list" allowBlank="1" showInputMessage="1" showErrorMessage="1" promptTitle="INDICATOR">
          <x14:formula1>
            <xm:f>Menus!$E$7:$E$11</xm:f>
          </x14:formula1>
          <xm:sqref>H10:H14</xm:sqref>
        </x14:dataValidation>
        <x14:dataValidation type="list" allowBlank="1" showInputMessage="1" showErrorMessage="1" promptTitle="ALTERNATIVE FUEL">
          <x14:formula1>
            <xm:f>Menus!$D$2:$D$11</xm:f>
          </x14:formula1>
          <xm:sqref>G5:G14</xm:sqref>
        </x14:dataValidation>
        <x14:dataValidation type="list" allowBlank="1" showInputMessage="1" showErrorMessage="1" promptTitle="TRANSPORT MODE">
          <x14:formula1>
            <xm:f>Menus!$C$2:$C$7</xm:f>
          </x14:formula1>
          <xm:sqref>I5:I14</xm:sqref>
        </x14:dataValidation>
        <x14:dataValidation type="list" allowBlank="1" showInputMessage="1" showErrorMessage="1" promptTitle="TRANSPORT MODE">
          <x14:formula1>
            <xm:f>Menus!$L$2:$L$5</xm:f>
          </x14:formula1>
          <xm:sqref>J5:J14</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1"/>
  <sheetViews>
    <sheetView zoomScale="90" zoomScaleNormal="90" zoomScalePageLayoutView="80" workbookViewId="0">
      <selection activeCell="B1" sqref="B1"/>
    </sheetView>
  </sheetViews>
  <sheetFormatPr defaultColWidth="8.85546875" defaultRowHeight="15" x14ac:dyDescent="0.25"/>
  <cols>
    <col min="1" max="1" width="1.85546875" style="29" customWidth="1"/>
    <col min="2" max="2" width="16" style="29" customWidth="1"/>
    <col min="3" max="3" width="5.42578125" style="29" customWidth="1"/>
    <col min="4" max="4" width="17" style="29" customWidth="1"/>
    <col min="5" max="5" width="21" style="29" customWidth="1"/>
    <col min="6" max="6" width="9.140625" style="29" customWidth="1"/>
    <col min="7" max="7" width="19.42578125" style="29" customWidth="1"/>
    <col min="8" max="8" width="17.5703125" style="23" customWidth="1"/>
    <col min="9" max="9" width="13" style="23" customWidth="1"/>
    <col min="10" max="10" width="11.85546875" style="23" customWidth="1"/>
    <col min="11" max="11" width="13" style="23" customWidth="1"/>
    <col min="12" max="12" width="9.140625" style="29" customWidth="1"/>
    <col min="13" max="13" width="9.42578125" style="29" customWidth="1"/>
    <col min="14" max="14" width="9.28515625" style="29" customWidth="1"/>
    <col min="15" max="15" width="11.5703125" style="29" customWidth="1"/>
    <col min="16" max="16" width="8.42578125" style="29" customWidth="1"/>
    <col min="17" max="19" width="7.140625" style="29" customWidth="1"/>
    <col min="20" max="20" width="11.85546875" style="29" customWidth="1"/>
    <col min="21" max="21" width="5.140625" style="29" customWidth="1"/>
    <col min="22" max="22" width="5.85546875" style="29" customWidth="1"/>
    <col min="23" max="23" width="12.85546875" style="29" customWidth="1"/>
    <col min="24" max="24" width="12.28515625" style="29" customWidth="1"/>
    <col min="25" max="16384" width="8.85546875" style="29"/>
  </cols>
  <sheetData>
    <row r="1" spans="1:25" ht="15.75" thickBot="1" x14ac:dyDescent="0.3">
      <c r="B1" s="29" t="s">
        <v>110</v>
      </c>
    </row>
    <row r="2" spans="1:25" ht="16.350000000000001" customHeight="1" thickBot="1" x14ac:dyDescent="0.3">
      <c r="A2" s="7"/>
      <c r="B2" s="702" t="s">
        <v>5</v>
      </c>
      <c r="C2" s="703"/>
      <c r="D2" s="703"/>
      <c r="E2" s="703"/>
      <c r="F2" s="703"/>
      <c r="G2" s="703"/>
      <c r="H2" s="703"/>
      <c r="I2" s="703"/>
      <c r="J2" s="703"/>
      <c r="K2" s="703"/>
      <c r="L2" s="703"/>
      <c r="M2" s="703"/>
      <c r="N2" s="703"/>
      <c r="O2" s="703"/>
      <c r="P2" s="703"/>
      <c r="Q2" s="703"/>
      <c r="R2" s="703"/>
      <c r="S2" s="703"/>
      <c r="T2" s="703"/>
      <c r="U2" s="703"/>
      <c r="V2" s="703"/>
      <c r="W2" s="704"/>
      <c r="X2" s="23"/>
      <c r="Y2" s="23"/>
    </row>
    <row r="3" spans="1:25" ht="15.75" thickBot="1" x14ac:dyDescent="0.3">
      <c r="A3" s="7"/>
      <c r="B3" s="724"/>
      <c r="C3" s="724"/>
      <c r="D3" s="725"/>
      <c r="E3" s="725"/>
      <c r="F3" s="725"/>
      <c r="G3" s="725"/>
      <c r="H3" s="725"/>
      <c r="I3" s="725"/>
      <c r="J3" s="725"/>
      <c r="K3" s="725"/>
      <c r="L3" s="725"/>
      <c r="M3" s="725"/>
      <c r="N3" s="725"/>
      <c r="O3" s="725"/>
      <c r="P3" s="725"/>
      <c r="Q3" s="725"/>
      <c r="R3" s="725"/>
      <c r="S3" s="725"/>
      <c r="T3" s="724"/>
      <c r="U3" s="724"/>
      <c r="V3" s="724"/>
      <c r="W3" s="724"/>
    </row>
    <row r="4" spans="1:25" ht="27.6" customHeight="1" thickBot="1" x14ac:dyDescent="0.3">
      <c r="A4" s="277"/>
      <c r="B4" s="726" t="s">
        <v>83</v>
      </c>
      <c r="C4" s="726" t="s">
        <v>113</v>
      </c>
      <c r="D4" s="732" t="s">
        <v>25</v>
      </c>
      <c r="E4" s="726" t="s">
        <v>91</v>
      </c>
      <c r="F4" s="734" t="s">
        <v>165</v>
      </c>
      <c r="G4" s="722" t="s">
        <v>0</v>
      </c>
      <c r="H4" s="722" t="s">
        <v>3</v>
      </c>
      <c r="I4" s="722" t="s">
        <v>106</v>
      </c>
      <c r="J4" s="705" t="s">
        <v>6</v>
      </c>
      <c r="K4" s="722" t="s">
        <v>365</v>
      </c>
      <c r="L4" s="734" t="s">
        <v>169</v>
      </c>
      <c r="M4" s="705"/>
      <c r="N4" s="705"/>
      <c r="O4" s="705"/>
      <c r="P4" s="707" t="s">
        <v>170</v>
      </c>
      <c r="Q4" s="708"/>
      <c r="R4" s="708"/>
      <c r="S4" s="708"/>
      <c r="T4" s="709" t="s">
        <v>181</v>
      </c>
      <c r="U4" s="718" t="s">
        <v>1</v>
      </c>
      <c r="V4" s="720" t="s">
        <v>152</v>
      </c>
      <c r="W4" s="729" t="s">
        <v>109</v>
      </c>
      <c r="X4" s="729" t="s">
        <v>502</v>
      </c>
    </row>
    <row r="5" spans="1:25" ht="33" customHeight="1" thickBot="1" x14ac:dyDescent="0.3">
      <c r="A5" s="277"/>
      <c r="B5" s="727"/>
      <c r="C5" s="727"/>
      <c r="D5" s="733"/>
      <c r="E5" s="727"/>
      <c r="F5" s="735"/>
      <c r="G5" s="728"/>
      <c r="H5" s="728"/>
      <c r="I5" s="728"/>
      <c r="J5" s="706"/>
      <c r="K5" s="723"/>
      <c r="L5" s="404">
        <v>2019</v>
      </c>
      <c r="M5" s="404">
        <v>2020</v>
      </c>
      <c r="N5" s="551">
        <v>2021</v>
      </c>
      <c r="O5" s="404">
        <v>2022</v>
      </c>
      <c r="P5" s="406">
        <v>2023</v>
      </c>
      <c r="Q5" s="404">
        <v>2024</v>
      </c>
      <c r="R5" s="404">
        <v>2025</v>
      </c>
      <c r="S5" s="405" t="s">
        <v>95</v>
      </c>
      <c r="T5" s="710"/>
      <c r="U5" s="719"/>
      <c r="V5" s="721"/>
      <c r="W5" s="730"/>
      <c r="X5" s="730"/>
    </row>
    <row r="6" spans="1:25" ht="69" customHeight="1" x14ac:dyDescent="0.25">
      <c r="A6" s="276"/>
      <c r="B6" s="711" t="s">
        <v>84</v>
      </c>
      <c r="C6" s="93" t="s">
        <v>508</v>
      </c>
      <c r="D6" s="569" t="s">
        <v>492</v>
      </c>
      <c r="E6" s="570" t="s">
        <v>493</v>
      </c>
      <c r="F6" s="569" t="s">
        <v>176</v>
      </c>
      <c r="G6" s="569" t="s">
        <v>335</v>
      </c>
      <c r="H6" s="569" t="s">
        <v>341</v>
      </c>
      <c r="I6" s="569" t="s">
        <v>360</v>
      </c>
      <c r="J6" s="569" t="s">
        <v>11</v>
      </c>
      <c r="K6" s="571" t="s">
        <v>368</v>
      </c>
      <c r="L6" s="58"/>
      <c r="M6" s="58"/>
      <c r="N6" s="58"/>
      <c r="O6" s="58"/>
      <c r="P6" s="57"/>
      <c r="Q6" s="58"/>
      <c r="R6" s="58"/>
      <c r="S6" s="175"/>
      <c r="T6" s="59"/>
      <c r="U6" s="577">
        <v>2020</v>
      </c>
      <c r="V6" s="578">
        <v>2025</v>
      </c>
      <c r="W6" s="579" t="s">
        <v>498</v>
      </c>
      <c r="X6" s="566"/>
    </row>
    <row r="7" spans="1:25" ht="75" x14ac:dyDescent="0.25">
      <c r="A7" s="276"/>
      <c r="B7" s="712"/>
      <c r="C7" s="572" t="s">
        <v>509</v>
      </c>
      <c r="D7" s="573" t="s">
        <v>495</v>
      </c>
      <c r="E7" s="574" t="s">
        <v>496</v>
      </c>
      <c r="F7" s="573" t="s">
        <v>176</v>
      </c>
      <c r="G7" s="573" t="s">
        <v>335</v>
      </c>
      <c r="H7" s="573" t="s">
        <v>341</v>
      </c>
      <c r="I7" s="573" t="s">
        <v>360</v>
      </c>
      <c r="J7" s="573" t="s">
        <v>11</v>
      </c>
      <c r="K7" s="575" t="s">
        <v>368</v>
      </c>
      <c r="L7" s="58"/>
      <c r="M7" s="58"/>
      <c r="N7" s="58"/>
      <c r="O7" s="58"/>
      <c r="P7" s="57"/>
      <c r="Q7" s="58"/>
      <c r="R7" s="58"/>
      <c r="S7" s="175"/>
      <c r="T7" s="63"/>
      <c r="U7" s="577">
        <v>2020</v>
      </c>
      <c r="V7" s="578">
        <v>2025</v>
      </c>
      <c r="W7" s="579" t="s">
        <v>498</v>
      </c>
      <c r="X7" s="566"/>
    </row>
    <row r="8" spans="1:25" ht="38.25" x14ac:dyDescent="0.25">
      <c r="A8" s="276"/>
      <c r="B8" s="712"/>
      <c r="C8" s="572" t="s">
        <v>510</v>
      </c>
      <c r="D8" s="573" t="s">
        <v>499</v>
      </c>
      <c r="E8" s="573" t="s">
        <v>500</v>
      </c>
      <c r="F8" s="573" t="s">
        <v>176</v>
      </c>
      <c r="G8" s="573" t="s">
        <v>335</v>
      </c>
      <c r="H8" s="573" t="s">
        <v>338</v>
      </c>
      <c r="I8" s="573" t="s">
        <v>7</v>
      </c>
      <c r="J8" s="573" t="s">
        <v>11</v>
      </c>
      <c r="K8" s="575" t="s">
        <v>368</v>
      </c>
      <c r="L8" s="58"/>
      <c r="M8" s="580">
        <v>17200</v>
      </c>
      <c r="N8" s="581">
        <v>27900</v>
      </c>
      <c r="O8" s="582" t="s">
        <v>505</v>
      </c>
      <c r="P8" s="57"/>
      <c r="Q8" s="58"/>
      <c r="R8" s="58"/>
      <c r="S8" s="175"/>
      <c r="T8" s="63"/>
      <c r="U8" s="577">
        <v>2020</v>
      </c>
      <c r="V8" s="578">
        <v>2025</v>
      </c>
      <c r="W8" s="579"/>
      <c r="X8" s="203" t="s">
        <v>501</v>
      </c>
    </row>
    <row r="9" spans="1:25" ht="50.45" customHeight="1" x14ac:dyDescent="0.25">
      <c r="A9" s="276"/>
      <c r="B9" s="712"/>
      <c r="C9" s="572" t="s">
        <v>511</v>
      </c>
      <c r="D9" s="573" t="s">
        <v>506</v>
      </c>
      <c r="E9" s="573" t="s">
        <v>507</v>
      </c>
      <c r="F9" s="573" t="s">
        <v>176</v>
      </c>
      <c r="G9" s="573" t="s">
        <v>335</v>
      </c>
      <c r="H9" s="573" t="s">
        <v>341</v>
      </c>
      <c r="I9" s="573" t="s">
        <v>7</v>
      </c>
      <c r="J9" s="573" t="s">
        <v>11</v>
      </c>
      <c r="K9" s="575" t="s">
        <v>368</v>
      </c>
      <c r="L9" s="58"/>
      <c r="M9" s="58"/>
      <c r="N9" s="58"/>
      <c r="O9" s="58"/>
      <c r="P9" s="57"/>
      <c r="Q9" s="58"/>
      <c r="R9" s="58"/>
      <c r="S9" s="175"/>
      <c r="T9" s="63"/>
      <c r="U9" s="577">
        <v>2020</v>
      </c>
      <c r="V9" s="578">
        <v>2025</v>
      </c>
      <c r="W9" s="579" t="s">
        <v>498</v>
      </c>
      <c r="X9" s="566"/>
    </row>
    <row r="10" spans="1:25" ht="102.75" thickBot="1" x14ac:dyDescent="0.3">
      <c r="A10" s="276"/>
      <c r="B10" s="712"/>
      <c r="C10" s="572" t="s">
        <v>512</v>
      </c>
      <c r="D10" s="573" t="s">
        <v>513</v>
      </c>
      <c r="E10" s="574" t="s">
        <v>514</v>
      </c>
      <c r="F10" s="573" t="s">
        <v>176</v>
      </c>
      <c r="G10" s="573" t="s">
        <v>335</v>
      </c>
      <c r="H10" s="573" t="s">
        <v>341</v>
      </c>
      <c r="I10" s="573" t="s">
        <v>360</v>
      </c>
      <c r="J10" s="573" t="s">
        <v>11</v>
      </c>
      <c r="K10" s="575" t="s">
        <v>368</v>
      </c>
      <c r="L10" s="58"/>
      <c r="M10" s="58"/>
      <c r="N10" s="58"/>
      <c r="O10" s="58"/>
      <c r="P10" s="57"/>
      <c r="Q10" s="58"/>
      <c r="R10" s="58"/>
      <c r="S10" s="175"/>
      <c r="T10" s="63"/>
      <c r="U10" s="577">
        <v>2020</v>
      </c>
      <c r="V10" s="578">
        <v>2025</v>
      </c>
      <c r="W10" s="579" t="s">
        <v>498</v>
      </c>
      <c r="X10" s="566"/>
    </row>
    <row r="11" spans="1:25" ht="76.5" x14ac:dyDescent="0.25">
      <c r="A11" s="552"/>
      <c r="B11" s="712"/>
      <c r="C11" s="94" t="s">
        <v>27</v>
      </c>
      <c r="D11" s="53" t="s">
        <v>477</v>
      </c>
      <c r="E11" s="53" t="s">
        <v>654</v>
      </c>
      <c r="F11" s="53" t="s">
        <v>176</v>
      </c>
      <c r="G11" s="53" t="s">
        <v>335</v>
      </c>
      <c r="H11" s="53" t="s">
        <v>338</v>
      </c>
      <c r="I11" s="53" t="s">
        <v>360</v>
      </c>
      <c r="J11" s="356" t="s">
        <v>11</v>
      </c>
      <c r="K11" s="356" t="s">
        <v>368</v>
      </c>
      <c r="L11" s="71"/>
      <c r="M11" s="71"/>
      <c r="N11" s="71">
        <v>22000</v>
      </c>
      <c r="O11" s="71">
        <v>22000</v>
      </c>
      <c r="P11" s="70"/>
      <c r="Q11" s="71"/>
      <c r="R11" s="71"/>
      <c r="S11" s="177"/>
      <c r="T11" s="343"/>
      <c r="U11" s="344"/>
      <c r="V11" s="345"/>
      <c r="W11" s="350"/>
      <c r="X11" s="203" t="s">
        <v>626</v>
      </c>
    </row>
    <row r="12" spans="1:25" ht="51" x14ac:dyDescent="0.25">
      <c r="A12" s="552"/>
      <c r="B12" s="712"/>
      <c r="C12" s="583" t="s">
        <v>494</v>
      </c>
      <c r="D12" s="573" t="s">
        <v>515</v>
      </c>
      <c r="E12" s="574" t="s">
        <v>516</v>
      </c>
      <c r="F12" s="573" t="s">
        <v>176</v>
      </c>
      <c r="G12" s="573" t="s">
        <v>335</v>
      </c>
      <c r="H12" s="573" t="s">
        <v>340</v>
      </c>
      <c r="I12" s="573" t="s">
        <v>360</v>
      </c>
      <c r="J12" s="573" t="s">
        <v>11</v>
      </c>
      <c r="K12" s="575" t="s">
        <v>368</v>
      </c>
      <c r="L12" s="62"/>
      <c r="M12" s="62"/>
      <c r="N12" s="62"/>
      <c r="O12" s="62"/>
      <c r="P12" s="61"/>
      <c r="Q12" s="62"/>
      <c r="R12" s="62"/>
      <c r="S12" s="178"/>
      <c r="T12" s="63"/>
      <c r="U12" s="577">
        <v>2021</v>
      </c>
      <c r="V12" s="578" t="s">
        <v>517</v>
      </c>
      <c r="W12" s="579" t="s">
        <v>518</v>
      </c>
      <c r="X12" s="566"/>
    </row>
    <row r="13" spans="1:25" ht="66.95" customHeight="1" x14ac:dyDescent="0.25">
      <c r="A13" s="552"/>
      <c r="B13" s="712"/>
      <c r="C13" s="583" t="s">
        <v>497</v>
      </c>
      <c r="D13" s="584" t="s">
        <v>519</v>
      </c>
      <c r="E13" s="584" t="s">
        <v>655</v>
      </c>
      <c r="F13" s="584" t="s">
        <v>176</v>
      </c>
      <c r="G13" s="584" t="s">
        <v>335</v>
      </c>
      <c r="H13" s="584" t="s">
        <v>340</v>
      </c>
      <c r="I13" s="584" t="s">
        <v>360</v>
      </c>
      <c r="J13" s="585" t="s">
        <v>11</v>
      </c>
      <c r="K13" s="585" t="s">
        <v>368</v>
      </c>
      <c r="L13" s="62"/>
      <c r="M13" s="62"/>
      <c r="N13" s="62"/>
      <c r="O13" s="62"/>
      <c r="P13" s="61"/>
      <c r="Q13" s="62"/>
      <c r="R13" s="62"/>
      <c r="S13" s="178"/>
      <c r="T13" s="63"/>
      <c r="U13" s="577">
        <v>2022</v>
      </c>
      <c r="V13" s="578"/>
      <c r="W13" s="567" t="s">
        <v>518</v>
      </c>
      <c r="X13" s="203" t="s">
        <v>520</v>
      </c>
    </row>
    <row r="14" spans="1:25" ht="51" x14ac:dyDescent="0.25">
      <c r="A14" s="552"/>
      <c r="B14" s="712"/>
      <c r="C14" s="583" t="s">
        <v>504</v>
      </c>
      <c r="D14" s="573" t="s">
        <v>521</v>
      </c>
      <c r="E14" s="573" t="s">
        <v>522</v>
      </c>
      <c r="F14" s="573" t="s">
        <v>176</v>
      </c>
      <c r="G14" s="573" t="s">
        <v>335</v>
      </c>
      <c r="H14" s="573" t="s">
        <v>340</v>
      </c>
      <c r="I14" s="573" t="s">
        <v>360</v>
      </c>
      <c r="J14" s="573" t="s">
        <v>11</v>
      </c>
      <c r="K14" s="575" t="s">
        <v>368</v>
      </c>
      <c r="L14" s="62"/>
      <c r="M14" s="62"/>
      <c r="N14" s="62" t="s">
        <v>473</v>
      </c>
      <c r="O14" s="62" t="s">
        <v>473</v>
      </c>
      <c r="P14" s="61"/>
      <c r="Q14" s="62"/>
      <c r="R14" s="62"/>
      <c r="S14" s="178"/>
      <c r="T14" s="63"/>
      <c r="U14" s="577"/>
      <c r="V14" s="578"/>
      <c r="W14" s="567"/>
      <c r="X14" s="566"/>
    </row>
    <row r="15" spans="1:25" ht="63.75" x14ac:dyDescent="0.25">
      <c r="A15" s="552"/>
      <c r="B15" s="712"/>
      <c r="C15" s="583" t="s">
        <v>525</v>
      </c>
      <c r="D15" s="573" t="s">
        <v>523</v>
      </c>
      <c r="E15" s="573" t="s">
        <v>524</v>
      </c>
      <c r="F15" s="573" t="s">
        <v>176</v>
      </c>
      <c r="G15" s="573" t="s">
        <v>335</v>
      </c>
      <c r="H15" s="573" t="s">
        <v>338</v>
      </c>
      <c r="I15" s="573" t="s">
        <v>360</v>
      </c>
      <c r="J15" s="573" t="s">
        <v>11</v>
      </c>
      <c r="K15" s="575" t="s">
        <v>368</v>
      </c>
      <c r="L15" s="62"/>
      <c r="M15" s="62"/>
      <c r="N15" s="62">
        <v>22000</v>
      </c>
      <c r="O15" s="62">
        <v>22000</v>
      </c>
      <c r="P15" s="61"/>
      <c r="Q15" s="62"/>
      <c r="R15" s="62"/>
      <c r="S15" s="178"/>
      <c r="T15" s="63"/>
      <c r="U15" s="577">
        <v>2021</v>
      </c>
      <c r="V15" s="578">
        <v>2025</v>
      </c>
      <c r="W15" s="579"/>
      <c r="X15" s="203" t="s">
        <v>503</v>
      </c>
    </row>
    <row r="16" spans="1:25" ht="140.25" x14ac:dyDescent="0.25">
      <c r="A16" s="552"/>
      <c r="B16" s="712"/>
      <c r="C16" s="583" t="s">
        <v>527</v>
      </c>
      <c r="D16" s="573" t="s">
        <v>526</v>
      </c>
      <c r="E16" s="573" t="s">
        <v>528</v>
      </c>
      <c r="F16" s="573" t="s">
        <v>360</v>
      </c>
      <c r="G16" s="573" t="s">
        <v>335</v>
      </c>
      <c r="H16" s="573" t="s">
        <v>340</v>
      </c>
      <c r="I16" s="573" t="s">
        <v>360</v>
      </c>
      <c r="J16" s="573" t="s">
        <v>360</v>
      </c>
      <c r="K16" s="575" t="s">
        <v>368</v>
      </c>
      <c r="L16" s="62">
        <v>70780</v>
      </c>
      <c r="M16" s="62">
        <v>30700</v>
      </c>
      <c r="N16" s="62">
        <v>139000</v>
      </c>
      <c r="O16" s="62">
        <v>169000</v>
      </c>
      <c r="P16" s="61" t="s">
        <v>468</v>
      </c>
      <c r="Q16" s="62" t="s">
        <v>468</v>
      </c>
      <c r="R16" s="62" t="s">
        <v>468</v>
      </c>
      <c r="S16" s="178" t="s">
        <v>468</v>
      </c>
      <c r="T16" s="63"/>
      <c r="U16" s="577">
        <v>2020</v>
      </c>
      <c r="V16" s="578">
        <v>2025</v>
      </c>
      <c r="W16" s="579" t="s">
        <v>530</v>
      </c>
      <c r="X16" s="203" t="s">
        <v>529</v>
      </c>
    </row>
    <row r="17" spans="1:24" ht="63.75" x14ac:dyDescent="0.25">
      <c r="A17" s="552"/>
      <c r="B17" s="712"/>
      <c r="C17" s="583" t="s">
        <v>531</v>
      </c>
      <c r="D17" s="573" t="s">
        <v>532</v>
      </c>
      <c r="E17" s="573" t="s">
        <v>533</v>
      </c>
      <c r="F17" s="573" t="s">
        <v>166</v>
      </c>
      <c r="G17" s="573" t="s">
        <v>177</v>
      </c>
      <c r="H17" s="573" t="s">
        <v>339</v>
      </c>
      <c r="I17" s="573" t="s">
        <v>164</v>
      </c>
      <c r="J17" s="573" t="s">
        <v>360</v>
      </c>
      <c r="K17" s="575" t="s">
        <v>368</v>
      </c>
      <c r="L17" s="62"/>
      <c r="M17" s="62"/>
      <c r="N17" s="62" t="s">
        <v>473</v>
      </c>
      <c r="O17" s="62" t="s">
        <v>473</v>
      </c>
      <c r="P17" s="61"/>
      <c r="Q17" s="62"/>
      <c r="R17" s="62"/>
      <c r="S17" s="178"/>
      <c r="T17" s="63"/>
      <c r="U17" s="577"/>
      <c r="V17" s="578"/>
      <c r="W17" s="567"/>
      <c r="X17" s="566"/>
    </row>
    <row r="18" spans="1:24" ht="76.5" x14ac:dyDescent="0.25">
      <c r="A18" s="552"/>
      <c r="B18" s="712"/>
      <c r="C18" s="583" t="s">
        <v>534</v>
      </c>
      <c r="D18" s="573" t="s">
        <v>535</v>
      </c>
      <c r="E18" s="573" t="s">
        <v>536</v>
      </c>
      <c r="F18" s="573" t="s">
        <v>166</v>
      </c>
      <c r="G18" s="573" t="s">
        <v>177</v>
      </c>
      <c r="H18" s="573" t="s">
        <v>339</v>
      </c>
      <c r="I18" s="573" t="s">
        <v>360</v>
      </c>
      <c r="J18" s="573" t="s">
        <v>360</v>
      </c>
      <c r="K18" s="575" t="s">
        <v>368</v>
      </c>
      <c r="L18" s="62"/>
      <c r="M18" s="62"/>
      <c r="N18" s="62"/>
      <c r="O18" s="62"/>
      <c r="P18" s="61"/>
      <c r="Q18" s="62"/>
      <c r="R18" s="62"/>
      <c r="S18" s="178"/>
      <c r="T18" s="63"/>
      <c r="U18" s="577"/>
      <c r="V18" s="578"/>
      <c r="W18" s="579" t="s">
        <v>537</v>
      </c>
      <c r="X18" s="566"/>
    </row>
    <row r="19" spans="1:24" ht="63.75" x14ac:dyDescent="0.25">
      <c r="A19" s="552"/>
      <c r="B19" s="712"/>
      <c r="C19" s="583" t="s">
        <v>540</v>
      </c>
      <c r="D19" s="573" t="s">
        <v>542</v>
      </c>
      <c r="E19" s="573" t="s">
        <v>543</v>
      </c>
      <c r="F19" s="573" t="s">
        <v>360</v>
      </c>
      <c r="G19" s="573" t="s">
        <v>177</v>
      </c>
      <c r="H19" s="573" t="s">
        <v>544</v>
      </c>
      <c r="I19" s="573" t="s">
        <v>360</v>
      </c>
      <c r="J19" s="573" t="s">
        <v>360</v>
      </c>
      <c r="K19" s="575" t="s">
        <v>368</v>
      </c>
      <c r="L19" s="62"/>
      <c r="M19" s="62"/>
      <c r="N19" s="62"/>
      <c r="O19" s="62"/>
      <c r="P19" s="61"/>
      <c r="Q19" s="62"/>
      <c r="R19" s="62"/>
      <c r="S19" s="178"/>
      <c r="T19" s="63"/>
      <c r="U19" s="577"/>
      <c r="V19" s="578"/>
      <c r="W19" s="567" t="s">
        <v>545</v>
      </c>
      <c r="X19" s="566"/>
    </row>
    <row r="20" spans="1:24" ht="51" x14ac:dyDescent="0.25">
      <c r="A20" s="552"/>
      <c r="B20" s="712"/>
      <c r="C20" s="583" t="s">
        <v>541</v>
      </c>
      <c r="D20" s="573" t="s">
        <v>548</v>
      </c>
      <c r="E20" s="573" t="s">
        <v>549</v>
      </c>
      <c r="F20" s="573" t="s">
        <v>176</v>
      </c>
      <c r="G20" s="573" t="s">
        <v>337</v>
      </c>
      <c r="H20" s="573" t="s">
        <v>339</v>
      </c>
      <c r="I20" s="573" t="s">
        <v>360</v>
      </c>
      <c r="J20" s="573" t="s">
        <v>11</v>
      </c>
      <c r="K20" s="575" t="s">
        <v>368</v>
      </c>
      <c r="L20" s="62"/>
      <c r="M20" s="587"/>
      <c r="N20" s="588"/>
      <c r="O20" s="588"/>
      <c r="P20" s="61"/>
      <c r="Q20" s="62"/>
      <c r="R20" s="62"/>
      <c r="S20" s="178"/>
      <c r="T20" s="63"/>
      <c r="U20" s="577"/>
      <c r="V20" s="578"/>
      <c r="W20" s="567"/>
      <c r="X20" s="566"/>
    </row>
    <row r="21" spans="1:24" ht="76.5" x14ac:dyDescent="0.25">
      <c r="A21" s="552"/>
      <c r="B21" s="712"/>
      <c r="C21" s="583" t="s">
        <v>546</v>
      </c>
      <c r="D21" s="584" t="s">
        <v>551</v>
      </c>
      <c r="E21" s="584" t="s">
        <v>682</v>
      </c>
      <c r="F21" s="584" t="s">
        <v>360</v>
      </c>
      <c r="G21" s="584" t="s">
        <v>177</v>
      </c>
      <c r="H21" s="584" t="s">
        <v>339</v>
      </c>
      <c r="I21" s="584" t="s">
        <v>360</v>
      </c>
      <c r="J21" s="585" t="s">
        <v>13</v>
      </c>
      <c r="K21" s="585" t="s">
        <v>368</v>
      </c>
      <c r="L21" s="62"/>
      <c r="M21" s="587"/>
      <c r="N21" s="589"/>
      <c r="O21" s="589"/>
      <c r="P21" s="61"/>
      <c r="Q21" s="62"/>
      <c r="R21" s="62"/>
      <c r="S21" s="178"/>
      <c r="T21" s="63"/>
      <c r="U21" s="577"/>
      <c r="V21" s="578"/>
      <c r="W21" s="567"/>
      <c r="X21" s="566"/>
    </row>
    <row r="22" spans="1:24" ht="25.5" x14ac:dyDescent="0.25">
      <c r="A22" s="552"/>
      <c r="B22" s="712"/>
      <c r="C22" s="583" t="s">
        <v>547</v>
      </c>
      <c r="D22" s="584" t="s">
        <v>552</v>
      </c>
      <c r="E22" s="584" t="s">
        <v>550</v>
      </c>
      <c r="F22" s="584" t="s">
        <v>360</v>
      </c>
      <c r="G22" s="584" t="s">
        <v>177</v>
      </c>
      <c r="H22" s="584" t="s">
        <v>339</v>
      </c>
      <c r="I22" s="584" t="s">
        <v>360</v>
      </c>
      <c r="J22" s="585" t="s">
        <v>13</v>
      </c>
      <c r="K22" s="585" t="s">
        <v>368</v>
      </c>
      <c r="L22" s="62"/>
      <c r="M22" s="587"/>
      <c r="N22" s="589"/>
      <c r="O22" s="589"/>
      <c r="P22" s="61"/>
      <c r="Q22" s="62"/>
      <c r="R22" s="62"/>
      <c r="S22" s="178"/>
      <c r="T22" s="63"/>
      <c r="U22" s="577"/>
      <c r="V22" s="578"/>
      <c r="W22" s="567"/>
      <c r="X22" s="566"/>
    </row>
    <row r="23" spans="1:24" ht="51" x14ac:dyDescent="0.25">
      <c r="A23" s="552"/>
      <c r="B23" s="712"/>
      <c r="C23" s="583" t="s">
        <v>554</v>
      </c>
      <c r="D23" s="586" t="s">
        <v>553</v>
      </c>
      <c r="E23" s="573" t="s">
        <v>556</v>
      </c>
      <c r="F23" s="573" t="s">
        <v>360</v>
      </c>
      <c r="G23" s="573" t="s">
        <v>177</v>
      </c>
      <c r="H23" s="573" t="s">
        <v>339</v>
      </c>
      <c r="I23" s="573" t="s">
        <v>360</v>
      </c>
      <c r="J23" s="573" t="s">
        <v>13</v>
      </c>
      <c r="K23" s="575" t="s">
        <v>367</v>
      </c>
      <c r="L23" s="62"/>
      <c r="M23" s="587"/>
      <c r="N23" s="589"/>
      <c r="O23" s="589"/>
      <c r="P23" s="61"/>
      <c r="Q23" s="62"/>
      <c r="R23" s="62"/>
      <c r="S23" s="178"/>
      <c r="T23" s="63"/>
      <c r="U23" s="577"/>
      <c r="V23" s="578"/>
      <c r="W23" s="567"/>
      <c r="X23" s="566"/>
    </row>
    <row r="24" spans="1:24" ht="76.5" x14ac:dyDescent="0.25">
      <c r="A24" s="552"/>
      <c r="B24" s="712"/>
      <c r="C24" s="583" t="s">
        <v>555</v>
      </c>
      <c r="D24" s="586" t="s">
        <v>557</v>
      </c>
      <c r="E24" s="573" t="s">
        <v>653</v>
      </c>
      <c r="F24" s="573" t="s">
        <v>360</v>
      </c>
      <c r="G24" s="573" t="s">
        <v>177</v>
      </c>
      <c r="H24" s="573" t="s">
        <v>339</v>
      </c>
      <c r="I24" s="573" t="s">
        <v>360</v>
      </c>
      <c r="J24" s="573" t="s">
        <v>13</v>
      </c>
      <c r="K24" s="575" t="s">
        <v>367</v>
      </c>
      <c r="L24" s="62"/>
      <c r="M24" s="587"/>
      <c r="N24" s="589"/>
      <c r="O24" s="589"/>
      <c r="P24" s="61"/>
      <c r="Q24" s="62"/>
      <c r="R24" s="62"/>
      <c r="S24" s="178"/>
      <c r="T24" s="63"/>
      <c r="U24" s="577"/>
      <c r="V24" s="578"/>
      <c r="W24" s="567"/>
      <c r="X24" s="203" t="s">
        <v>626</v>
      </c>
    </row>
    <row r="25" spans="1:24" ht="51.75" thickBot="1" x14ac:dyDescent="0.3">
      <c r="A25" s="553"/>
      <c r="B25" s="712"/>
      <c r="C25" s="583" t="s">
        <v>559</v>
      </c>
      <c r="D25" s="65" t="s">
        <v>558</v>
      </c>
      <c r="E25" s="65" t="s">
        <v>560</v>
      </c>
      <c r="F25" s="584" t="s">
        <v>360</v>
      </c>
      <c r="G25" s="584" t="s">
        <v>335</v>
      </c>
      <c r="H25" s="584" t="s">
        <v>340</v>
      </c>
      <c r="I25" s="584" t="s">
        <v>360</v>
      </c>
      <c r="J25" s="585" t="s">
        <v>13</v>
      </c>
      <c r="K25" s="585" t="s">
        <v>368</v>
      </c>
      <c r="L25" s="62"/>
      <c r="M25" s="587"/>
      <c r="N25" s="589"/>
      <c r="O25" s="589"/>
      <c r="P25" s="61"/>
      <c r="Q25" s="62"/>
      <c r="R25" s="62"/>
      <c r="S25" s="178"/>
      <c r="T25" s="63"/>
      <c r="U25" s="577">
        <v>2023</v>
      </c>
      <c r="V25" s="578"/>
      <c r="W25" s="567"/>
      <c r="X25" s="566"/>
    </row>
    <row r="26" spans="1:24" ht="90" x14ac:dyDescent="0.25">
      <c r="A26" s="553"/>
      <c r="B26" s="712"/>
      <c r="C26" s="583" t="s">
        <v>563</v>
      </c>
      <c r="D26" s="586" t="s">
        <v>561</v>
      </c>
      <c r="E26" s="573" t="s">
        <v>562</v>
      </c>
      <c r="F26" s="573" t="s">
        <v>166</v>
      </c>
      <c r="G26" s="573" t="s">
        <v>336</v>
      </c>
      <c r="H26" s="573" t="s">
        <v>339</v>
      </c>
      <c r="I26" s="573" t="s">
        <v>164</v>
      </c>
      <c r="J26" s="573" t="s">
        <v>13</v>
      </c>
      <c r="K26" s="575" t="s">
        <v>368</v>
      </c>
      <c r="L26" s="62"/>
      <c r="M26" s="587"/>
      <c r="N26" s="589"/>
      <c r="O26" s="589"/>
      <c r="P26" s="61"/>
      <c r="Q26" s="62"/>
      <c r="R26" s="62"/>
      <c r="S26" s="178"/>
      <c r="T26" s="63"/>
      <c r="U26" s="577"/>
      <c r="V26" s="578"/>
      <c r="W26" s="567"/>
      <c r="X26" s="566"/>
    </row>
    <row r="27" spans="1:24" ht="63.75" x14ac:dyDescent="0.25">
      <c r="A27" s="553"/>
      <c r="B27" s="712"/>
      <c r="C27" s="583" t="s">
        <v>566</v>
      </c>
      <c r="D27" s="586" t="s">
        <v>564</v>
      </c>
      <c r="E27" s="573" t="s">
        <v>565</v>
      </c>
      <c r="F27" s="573" t="s">
        <v>166</v>
      </c>
      <c r="G27" s="573" t="s">
        <v>177</v>
      </c>
      <c r="H27" s="573" t="s">
        <v>339</v>
      </c>
      <c r="I27" s="573" t="s">
        <v>360</v>
      </c>
      <c r="J27" s="573" t="s">
        <v>360</v>
      </c>
      <c r="K27" s="575" t="s">
        <v>368</v>
      </c>
      <c r="L27" s="62"/>
      <c r="M27" s="587"/>
      <c r="N27" s="589"/>
      <c r="O27" s="589"/>
      <c r="P27" s="61"/>
      <c r="Q27" s="62"/>
      <c r="R27" s="62"/>
      <c r="S27" s="178"/>
      <c r="T27" s="63"/>
      <c r="U27" s="577"/>
      <c r="V27" s="578"/>
      <c r="W27" s="567"/>
      <c r="X27" s="566"/>
    </row>
    <row r="28" spans="1:24" ht="77.25" thickBot="1" x14ac:dyDescent="0.3">
      <c r="A28" s="553"/>
      <c r="B28" s="712"/>
      <c r="C28" s="583" t="s">
        <v>567</v>
      </c>
      <c r="D28" s="591" t="s">
        <v>568</v>
      </c>
      <c r="E28" s="591" t="s">
        <v>569</v>
      </c>
      <c r="F28" s="591" t="s">
        <v>176</v>
      </c>
      <c r="G28" s="591" t="s">
        <v>335</v>
      </c>
      <c r="H28" s="591" t="s">
        <v>340</v>
      </c>
      <c r="I28" s="591" t="s">
        <v>360</v>
      </c>
      <c r="J28" s="591" t="s">
        <v>11</v>
      </c>
      <c r="K28" s="592" t="s">
        <v>368</v>
      </c>
      <c r="L28" s="62"/>
      <c r="M28" s="587"/>
      <c r="N28" s="589"/>
      <c r="O28" s="589"/>
      <c r="P28" s="61"/>
      <c r="Q28" s="62"/>
      <c r="R28" s="62"/>
      <c r="S28" s="178"/>
      <c r="T28" s="63"/>
      <c r="U28" s="577"/>
      <c r="V28" s="578"/>
      <c r="W28" s="567"/>
      <c r="X28" s="566"/>
    </row>
    <row r="29" spans="1:24" ht="63.75" x14ac:dyDescent="0.25">
      <c r="A29" s="553"/>
      <c r="B29" s="712"/>
      <c r="C29" s="583" t="s">
        <v>570</v>
      </c>
      <c r="D29" s="590" t="s">
        <v>572</v>
      </c>
      <c r="E29" s="584" t="s">
        <v>571</v>
      </c>
      <c r="F29" s="584" t="s">
        <v>166</v>
      </c>
      <c r="G29" s="584" t="s">
        <v>177</v>
      </c>
      <c r="H29" s="584" t="s">
        <v>544</v>
      </c>
      <c r="I29" s="584" t="s">
        <v>360</v>
      </c>
      <c r="J29" s="585" t="s">
        <v>11</v>
      </c>
      <c r="K29" s="585" t="s">
        <v>368</v>
      </c>
      <c r="L29" s="62"/>
      <c r="M29" s="587"/>
      <c r="N29" s="589"/>
      <c r="O29" s="589"/>
      <c r="P29" s="61"/>
      <c r="Q29" s="62"/>
      <c r="R29" s="62"/>
      <c r="S29" s="178"/>
      <c r="T29" s="63"/>
      <c r="U29" s="577"/>
      <c r="V29" s="578"/>
      <c r="W29" s="567"/>
      <c r="X29" s="203" t="s">
        <v>573</v>
      </c>
    </row>
    <row r="30" spans="1:24" ht="76.5" x14ac:dyDescent="0.25">
      <c r="A30" s="553"/>
      <c r="B30" s="712"/>
      <c r="C30" s="583" t="s">
        <v>575</v>
      </c>
      <c r="D30" s="590" t="s">
        <v>574</v>
      </c>
      <c r="E30" s="584" t="s">
        <v>576</v>
      </c>
      <c r="F30" s="584" t="s">
        <v>166</v>
      </c>
      <c r="G30" s="584" t="s">
        <v>177</v>
      </c>
      <c r="H30" s="584"/>
      <c r="I30" s="584" t="s">
        <v>7</v>
      </c>
      <c r="J30" s="585" t="s">
        <v>11</v>
      </c>
      <c r="K30" s="585" t="s">
        <v>368</v>
      </c>
      <c r="L30" s="62"/>
      <c r="M30" s="587"/>
      <c r="N30" s="589"/>
      <c r="O30" s="589"/>
      <c r="P30" s="61"/>
      <c r="Q30" s="62"/>
      <c r="R30" s="62"/>
      <c r="S30" s="178"/>
      <c r="T30" s="63"/>
      <c r="U30" s="577"/>
      <c r="V30" s="578"/>
      <c r="W30" s="567"/>
      <c r="X30" s="203" t="s">
        <v>689</v>
      </c>
    </row>
    <row r="31" spans="1:24" ht="105" x14ac:dyDescent="0.25">
      <c r="A31" s="553"/>
      <c r="B31" s="712"/>
      <c r="C31" s="583" t="s">
        <v>581</v>
      </c>
      <c r="D31" s="590" t="s">
        <v>578</v>
      </c>
      <c r="E31" s="584" t="s">
        <v>579</v>
      </c>
      <c r="F31" s="584" t="s">
        <v>176</v>
      </c>
      <c r="G31" s="584" t="s">
        <v>177</v>
      </c>
      <c r="H31" s="584" t="s">
        <v>340</v>
      </c>
      <c r="I31" s="584" t="s">
        <v>360</v>
      </c>
      <c r="J31" s="585" t="s">
        <v>11</v>
      </c>
      <c r="K31" s="585" t="s">
        <v>368</v>
      </c>
      <c r="L31" s="62"/>
      <c r="M31" s="587"/>
      <c r="N31" s="589"/>
      <c r="O31" s="589"/>
      <c r="P31" s="61"/>
      <c r="Q31" s="62"/>
      <c r="R31" s="62"/>
      <c r="S31" s="178"/>
      <c r="T31" s="63"/>
      <c r="U31" s="577"/>
      <c r="V31" s="578"/>
      <c r="W31" s="567"/>
      <c r="X31" s="203" t="s">
        <v>580</v>
      </c>
    </row>
    <row r="32" spans="1:24" ht="75" x14ac:dyDescent="0.25">
      <c r="A32" s="553"/>
      <c r="B32" s="712"/>
      <c r="C32" s="583" t="s">
        <v>582</v>
      </c>
      <c r="D32" s="590" t="s">
        <v>583</v>
      </c>
      <c r="E32" s="584" t="s">
        <v>584</v>
      </c>
      <c r="F32" s="584" t="s">
        <v>176</v>
      </c>
      <c r="G32" s="584" t="s">
        <v>177</v>
      </c>
      <c r="H32" s="584" t="s">
        <v>340</v>
      </c>
      <c r="I32" s="584" t="s">
        <v>360</v>
      </c>
      <c r="J32" s="585" t="s">
        <v>11</v>
      </c>
      <c r="K32" s="585" t="s">
        <v>368</v>
      </c>
      <c r="L32" s="62"/>
      <c r="M32" s="587"/>
      <c r="N32" s="589"/>
      <c r="O32" s="589"/>
      <c r="P32" s="61"/>
      <c r="Q32" s="62"/>
      <c r="R32" s="62"/>
      <c r="S32" s="178"/>
      <c r="T32" s="63"/>
      <c r="U32" s="577"/>
      <c r="V32" s="578"/>
      <c r="W32" s="567"/>
      <c r="X32" s="203"/>
    </row>
    <row r="33" spans="1:24" ht="77.25" thickBot="1" x14ac:dyDescent="0.3">
      <c r="A33" s="553"/>
      <c r="B33" s="712"/>
      <c r="C33" s="583" t="s">
        <v>588</v>
      </c>
      <c r="D33" s="65" t="s">
        <v>599</v>
      </c>
      <c r="E33" s="584" t="s">
        <v>600</v>
      </c>
      <c r="F33" s="65" t="s">
        <v>176</v>
      </c>
      <c r="G33" s="65" t="s">
        <v>177</v>
      </c>
      <c r="H33" s="65" t="s">
        <v>340</v>
      </c>
      <c r="I33" s="65" t="s">
        <v>360</v>
      </c>
      <c r="J33" s="358" t="s">
        <v>11</v>
      </c>
      <c r="K33" s="358" t="s">
        <v>368</v>
      </c>
      <c r="L33" s="62"/>
      <c r="M33" s="587"/>
      <c r="N33" s="589"/>
      <c r="O33" s="589"/>
      <c r="P33" s="61"/>
      <c r="Q33" s="62"/>
      <c r="R33" s="62"/>
      <c r="S33" s="178"/>
      <c r="T33" s="63"/>
      <c r="U33" s="577"/>
      <c r="V33" s="578"/>
      <c r="W33" s="567"/>
      <c r="X33" s="203"/>
    </row>
    <row r="34" spans="1:24" ht="51.75" thickBot="1" x14ac:dyDescent="0.3">
      <c r="A34" s="553"/>
      <c r="B34" s="712"/>
      <c r="C34" s="583" t="s">
        <v>589</v>
      </c>
      <c r="D34" s="65" t="s">
        <v>601</v>
      </c>
      <c r="E34" s="65" t="s">
        <v>602</v>
      </c>
      <c r="F34" s="65" t="s">
        <v>176</v>
      </c>
      <c r="G34" s="65" t="s">
        <v>177</v>
      </c>
      <c r="H34" s="65" t="s">
        <v>340</v>
      </c>
      <c r="I34" s="65" t="s">
        <v>360</v>
      </c>
      <c r="J34" s="358" t="s">
        <v>11</v>
      </c>
      <c r="K34" s="358" t="s">
        <v>368</v>
      </c>
      <c r="L34" s="62"/>
      <c r="M34" s="587"/>
      <c r="N34" s="589"/>
      <c r="O34" s="589"/>
      <c r="P34" s="61"/>
      <c r="Q34" s="62"/>
      <c r="R34" s="62"/>
      <c r="S34" s="178"/>
      <c r="T34" s="63"/>
      <c r="U34" s="577"/>
      <c r="V34" s="578"/>
      <c r="W34" s="567"/>
      <c r="X34" s="567"/>
    </row>
    <row r="35" spans="1:24" ht="51.75" thickBot="1" x14ac:dyDescent="0.3">
      <c r="A35" s="553"/>
      <c r="B35" s="712"/>
      <c r="C35" s="583" t="s">
        <v>593</v>
      </c>
      <c r="D35" s="65" t="s">
        <v>585</v>
      </c>
      <c r="E35" s="65" t="s">
        <v>586</v>
      </c>
      <c r="F35" s="65" t="s">
        <v>360</v>
      </c>
      <c r="G35" s="65" t="s">
        <v>335</v>
      </c>
      <c r="H35" s="65" t="s">
        <v>338</v>
      </c>
      <c r="I35" s="65" t="s">
        <v>7</v>
      </c>
      <c r="J35" s="358" t="s">
        <v>11</v>
      </c>
      <c r="K35" s="358" t="s">
        <v>368</v>
      </c>
      <c r="L35" s="62"/>
      <c r="M35" s="587"/>
      <c r="N35" s="589"/>
      <c r="O35" s="589">
        <v>30500</v>
      </c>
      <c r="P35" s="61"/>
      <c r="Q35" s="62"/>
      <c r="R35" s="62"/>
      <c r="S35" s="178"/>
      <c r="T35" s="63"/>
      <c r="U35" s="577">
        <v>2022</v>
      </c>
      <c r="V35" s="578"/>
      <c r="W35" s="567"/>
      <c r="X35" s="203" t="s">
        <v>587</v>
      </c>
    </row>
    <row r="36" spans="1:24" ht="64.5" thickBot="1" x14ac:dyDescent="0.3">
      <c r="A36" s="553"/>
      <c r="B36" s="712"/>
      <c r="C36" s="583" t="s">
        <v>598</v>
      </c>
      <c r="D36" s="65" t="s">
        <v>594</v>
      </c>
      <c r="E36" s="65" t="s">
        <v>597</v>
      </c>
      <c r="F36" s="65" t="s">
        <v>167</v>
      </c>
      <c r="G36" s="65" t="s">
        <v>335</v>
      </c>
      <c r="H36" s="65" t="s">
        <v>338</v>
      </c>
      <c r="I36" s="65" t="s">
        <v>360</v>
      </c>
      <c r="J36" s="358" t="s">
        <v>360</v>
      </c>
      <c r="K36" s="358" t="s">
        <v>368</v>
      </c>
      <c r="L36" s="62"/>
      <c r="M36" s="587"/>
      <c r="N36" s="589" t="s">
        <v>595</v>
      </c>
      <c r="O36" s="589" t="s">
        <v>596</v>
      </c>
      <c r="P36" s="61"/>
      <c r="Q36" s="62"/>
      <c r="R36" s="62"/>
      <c r="S36" s="178"/>
      <c r="T36" s="63"/>
      <c r="U36" s="577"/>
      <c r="V36" s="578"/>
      <c r="W36" s="567"/>
      <c r="X36" s="203" t="s">
        <v>690</v>
      </c>
    </row>
    <row r="37" spans="1:24" ht="90" thickBot="1" x14ac:dyDescent="0.3">
      <c r="A37" s="553"/>
      <c r="B37" s="712"/>
      <c r="C37" s="583" t="s">
        <v>610</v>
      </c>
      <c r="D37" s="65" t="s">
        <v>608</v>
      </c>
      <c r="E37" s="65" t="s">
        <v>609</v>
      </c>
      <c r="F37" s="65" t="s">
        <v>176</v>
      </c>
      <c r="G37" s="65" t="s">
        <v>335</v>
      </c>
      <c r="H37" s="65" t="s">
        <v>342</v>
      </c>
      <c r="I37" s="65" t="s">
        <v>360</v>
      </c>
      <c r="J37" s="358" t="s">
        <v>11</v>
      </c>
      <c r="K37" s="358" t="s">
        <v>368</v>
      </c>
      <c r="L37" s="62"/>
      <c r="M37" s="587"/>
      <c r="N37" s="589"/>
      <c r="O37" s="589"/>
      <c r="P37" s="61"/>
      <c r="Q37" s="62"/>
      <c r="R37" s="62"/>
      <c r="S37" s="178"/>
      <c r="T37" s="63"/>
      <c r="U37" s="577"/>
      <c r="V37" s="578"/>
      <c r="W37" s="567"/>
      <c r="X37" s="203" t="s">
        <v>611</v>
      </c>
    </row>
    <row r="38" spans="1:24" ht="77.25" thickBot="1" x14ac:dyDescent="0.3">
      <c r="A38" s="553"/>
      <c r="B38" s="712"/>
      <c r="C38" s="583" t="s">
        <v>620</v>
      </c>
      <c r="D38" s="65" t="s">
        <v>618</v>
      </c>
      <c r="E38" s="65" t="s">
        <v>619</v>
      </c>
      <c r="F38" s="65" t="s">
        <v>360</v>
      </c>
      <c r="G38" s="65" t="s">
        <v>337</v>
      </c>
      <c r="H38" s="65" t="s">
        <v>339</v>
      </c>
      <c r="I38" s="65" t="s">
        <v>360</v>
      </c>
      <c r="J38" s="358" t="s">
        <v>11</v>
      </c>
      <c r="K38" s="358" t="s">
        <v>368</v>
      </c>
      <c r="L38" s="62"/>
      <c r="M38" s="587"/>
      <c r="N38" s="589"/>
      <c r="O38" s="589"/>
      <c r="P38" s="61"/>
      <c r="Q38" s="62"/>
      <c r="R38" s="62"/>
      <c r="S38" s="178"/>
      <c r="T38" s="63"/>
      <c r="U38" s="577"/>
      <c r="V38" s="578"/>
      <c r="W38" s="567"/>
      <c r="X38" s="203"/>
    </row>
    <row r="39" spans="1:24" ht="102.75" thickBot="1" x14ac:dyDescent="0.3">
      <c r="A39" s="553"/>
      <c r="B39" s="712"/>
      <c r="C39" s="583" t="s">
        <v>625</v>
      </c>
      <c r="D39" s="65" t="s">
        <v>623</v>
      </c>
      <c r="E39" s="65" t="s">
        <v>624</v>
      </c>
      <c r="F39" s="65" t="s">
        <v>176</v>
      </c>
      <c r="G39" s="65" t="s">
        <v>177</v>
      </c>
      <c r="H39" s="65" t="s">
        <v>339</v>
      </c>
      <c r="I39" s="65" t="s">
        <v>360</v>
      </c>
      <c r="J39" s="358" t="s">
        <v>11</v>
      </c>
      <c r="K39" s="358" t="s">
        <v>368</v>
      </c>
      <c r="L39" s="62"/>
      <c r="M39" s="587"/>
      <c r="N39" s="589"/>
      <c r="O39" s="589"/>
      <c r="P39" s="61"/>
      <c r="Q39" s="62"/>
      <c r="R39" s="62"/>
      <c r="S39" s="178"/>
      <c r="T39" s="63"/>
      <c r="U39" s="577"/>
      <c r="V39" s="578"/>
      <c r="W39" s="567"/>
      <c r="X39" s="203" t="s">
        <v>626</v>
      </c>
    </row>
    <row r="40" spans="1:24" ht="115.5" thickBot="1" x14ac:dyDescent="0.3">
      <c r="A40" s="553"/>
      <c r="B40" s="712"/>
      <c r="C40" s="583" t="s">
        <v>627</v>
      </c>
      <c r="D40" s="65" t="s">
        <v>631</v>
      </c>
      <c r="E40" s="65" t="s">
        <v>632</v>
      </c>
      <c r="F40" s="65" t="s">
        <v>360</v>
      </c>
      <c r="G40" s="65" t="s">
        <v>337</v>
      </c>
      <c r="H40" s="65" t="s">
        <v>339</v>
      </c>
      <c r="I40" s="65" t="s">
        <v>360</v>
      </c>
      <c r="J40" s="358" t="s">
        <v>11</v>
      </c>
      <c r="K40" s="358" t="s">
        <v>368</v>
      </c>
      <c r="L40" s="62"/>
      <c r="M40" s="587"/>
      <c r="N40" s="589"/>
      <c r="O40" s="589"/>
      <c r="P40" s="61"/>
      <c r="Q40" s="62"/>
      <c r="R40" s="62"/>
      <c r="S40" s="178"/>
      <c r="T40" s="63"/>
      <c r="U40" s="577"/>
      <c r="V40" s="578"/>
      <c r="W40" s="567"/>
      <c r="X40" s="203"/>
    </row>
    <row r="41" spans="1:24" ht="77.25" thickBot="1" x14ac:dyDescent="0.3">
      <c r="A41" s="553"/>
      <c r="B41" s="712"/>
      <c r="C41" s="583" t="s">
        <v>634</v>
      </c>
      <c r="D41" s="65" t="s">
        <v>633</v>
      </c>
      <c r="E41" s="65" t="s">
        <v>635</v>
      </c>
      <c r="F41" s="65" t="s">
        <v>360</v>
      </c>
      <c r="G41" s="65" t="s">
        <v>177</v>
      </c>
      <c r="H41" s="65" t="s">
        <v>339</v>
      </c>
      <c r="I41" s="65" t="s">
        <v>360</v>
      </c>
      <c r="J41" s="358" t="s">
        <v>11</v>
      </c>
      <c r="K41" s="358" t="s">
        <v>367</v>
      </c>
      <c r="L41" s="62"/>
      <c r="M41" s="587"/>
      <c r="N41" s="589"/>
      <c r="O41" s="589"/>
      <c r="P41" s="61"/>
      <c r="Q41" s="62"/>
      <c r="R41" s="62"/>
      <c r="S41" s="178"/>
      <c r="T41" s="63"/>
      <c r="U41" s="577">
        <v>2020</v>
      </c>
      <c r="V41" s="578">
        <v>2025</v>
      </c>
      <c r="W41" s="567"/>
      <c r="X41" s="203" t="s">
        <v>626</v>
      </c>
    </row>
    <row r="42" spans="1:24" ht="65.099999999999994" customHeight="1" thickBot="1" x14ac:dyDescent="0.3">
      <c r="A42" s="553"/>
      <c r="B42" s="712"/>
      <c r="C42" s="583" t="s">
        <v>637</v>
      </c>
      <c r="D42" s="65" t="s">
        <v>636</v>
      </c>
      <c r="E42" s="65" t="s">
        <v>638</v>
      </c>
      <c r="F42" s="65" t="s">
        <v>166</v>
      </c>
      <c r="G42" s="65" t="s">
        <v>335</v>
      </c>
      <c r="H42" s="65" t="s">
        <v>338</v>
      </c>
      <c r="I42" s="65" t="s">
        <v>360</v>
      </c>
      <c r="J42" s="358" t="s">
        <v>13</v>
      </c>
      <c r="K42" s="358" t="s">
        <v>368</v>
      </c>
      <c r="L42" s="62"/>
      <c r="M42" s="587"/>
      <c r="N42" s="589"/>
      <c r="O42" s="589" t="s">
        <v>639</v>
      </c>
      <c r="P42" s="61"/>
      <c r="Q42" s="62"/>
      <c r="R42" s="62"/>
      <c r="S42" s="178"/>
      <c r="T42" s="63"/>
      <c r="U42" s="577">
        <v>2022</v>
      </c>
      <c r="V42" s="578">
        <v>2022</v>
      </c>
      <c r="W42" s="567"/>
      <c r="X42" s="203" t="s">
        <v>640</v>
      </c>
    </row>
    <row r="43" spans="1:24" ht="64.5" thickBot="1" x14ac:dyDescent="0.3">
      <c r="A43" s="553"/>
      <c r="B43" s="712"/>
      <c r="C43" s="583" t="s">
        <v>641</v>
      </c>
      <c r="D43" s="65" t="s">
        <v>644</v>
      </c>
      <c r="E43" s="65" t="s">
        <v>645</v>
      </c>
      <c r="F43" s="65" t="s">
        <v>176</v>
      </c>
      <c r="G43" s="65" t="s">
        <v>337</v>
      </c>
      <c r="H43" s="65" t="s">
        <v>339</v>
      </c>
      <c r="I43" s="65" t="s">
        <v>360</v>
      </c>
      <c r="J43" s="358" t="s">
        <v>360</v>
      </c>
      <c r="K43" s="358" t="s">
        <v>368</v>
      </c>
      <c r="L43" s="62"/>
      <c r="M43" s="587"/>
      <c r="N43" s="589"/>
      <c r="O43" s="589"/>
      <c r="P43" s="61"/>
      <c r="Q43" s="62"/>
      <c r="R43" s="62"/>
      <c r="S43" s="178"/>
      <c r="T43" s="63"/>
      <c r="U43" s="577"/>
      <c r="V43" s="578"/>
      <c r="W43" s="567"/>
      <c r="X43" s="203"/>
    </row>
    <row r="44" spans="1:24" ht="77.25" thickBot="1" x14ac:dyDescent="0.3">
      <c r="A44" s="553"/>
      <c r="B44" s="712"/>
      <c r="C44" s="583" t="s">
        <v>647</v>
      </c>
      <c r="D44" s="65" t="s">
        <v>646</v>
      </c>
      <c r="E44" s="65" t="s">
        <v>648</v>
      </c>
      <c r="F44" s="65" t="s">
        <v>176</v>
      </c>
      <c r="G44" s="65" t="s">
        <v>177</v>
      </c>
      <c r="H44" s="65" t="s">
        <v>339</v>
      </c>
      <c r="I44" s="65" t="s">
        <v>360</v>
      </c>
      <c r="J44" s="358" t="s">
        <v>11</v>
      </c>
      <c r="K44" s="358" t="s">
        <v>368</v>
      </c>
      <c r="L44" s="62"/>
      <c r="M44" s="587"/>
      <c r="N44" s="589"/>
      <c r="O44" s="589"/>
      <c r="P44" s="61"/>
      <c r="Q44" s="62"/>
      <c r="R44" s="62"/>
      <c r="S44" s="178"/>
      <c r="T44" s="63"/>
      <c r="U44" s="577"/>
      <c r="V44" s="578"/>
      <c r="W44" s="567"/>
      <c r="X44" s="203" t="s">
        <v>626</v>
      </c>
    </row>
    <row r="45" spans="1:24" ht="64.5" thickBot="1" x14ac:dyDescent="0.3">
      <c r="A45" s="553"/>
      <c r="B45" s="712"/>
      <c r="C45" s="583" t="s">
        <v>675</v>
      </c>
      <c r="D45" s="65" t="s">
        <v>669</v>
      </c>
      <c r="E45" s="65" t="s">
        <v>671</v>
      </c>
      <c r="F45" s="65" t="s">
        <v>166</v>
      </c>
      <c r="G45" s="65" t="s">
        <v>335</v>
      </c>
      <c r="H45" s="65" t="s">
        <v>338</v>
      </c>
      <c r="I45" s="65" t="s">
        <v>7</v>
      </c>
      <c r="J45" s="358" t="s">
        <v>12</v>
      </c>
      <c r="K45" s="358" t="s">
        <v>368</v>
      </c>
      <c r="L45" s="62"/>
      <c r="M45" s="587"/>
      <c r="N45" s="589"/>
      <c r="O45" s="589">
        <v>18000</v>
      </c>
      <c r="P45" s="61">
        <v>13000</v>
      </c>
      <c r="Q45" s="62"/>
      <c r="R45" s="62"/>
      <c r="S45" s="178"/>
      <c r="T45" s="63"/>
      <c r="U45" s="577"/>
      <c r="V45" s="578"/>
      <c r="W45" s="567"/>
      <c r="X45" s="203" t="s">
        <v>670</v>
      </c>
    </row>
    <row r="46" spans="1:24" ht="64.5" thickBot="1" x14ac:dyDescent="0.3">
      <c r="A46" s="553"/>
      <c r="B46" s="712"/>
      <c r="C46" s="583" t="s">
        <v>676</v>
      </c>
      <c r="D46" s="65" t="s">
        <v>672</v>
      </c>
      <c r="E46" s="65" t="s">
        <v>673</v>
      </c>
      <c r="F46" s="65" t="s">
        <v>360</v>
      </c>
      <c r="G46" s="65" t="s">
        <v>177</v>
      </c>
      <c r="H46" s="65" t="s">
        <v>339</v>
      </c>
      <c r="I46" s="65" t="s">
        <v>360</v>
      </c>
      <c r="J46" s="358" t="s">
        <v>12</v>
      </c>
      <c r="K46" s="358" t="s">
        <v>368</v>
      </c>
      <c r="L46" s="62"/>
      <c r="M46" s="587"/>
      <c r="N46" s="589"/>
      <c r="O46" s="589"/>
      <c r="P46" s="61"/>
      <c r="Q46" s="62"/>
      <c r="R46" s="62"/>
      <c r="S46" s="178"/>
      <c r="T46" s="63"/>
      <c r="U46" s="577"/>
      <c r="V46" s="578"/>
      <c r="W46" s="567"/>
      <c r="X46" s="203"/>
    </row>
    <row r="47" spans="1:24" ht="44.1" customHeight="1" thickBot="1" x14ac:dyDescent="0.3">
      <c r="A47" s="553"/>
      <c r="B47" s="712"/>
      <c r="C47" s="583" t="s">
        <v>677</v>
      </c>
      <c r="D47" s="65" t="s">
        <v>668</v>
      </c>
      <c r="E47" s="65" t="s">
        <v>674</v>
      </c>
      <c r="F47" s="65" t="s">
        <v>166</v>
      </c>
      <c r="G47" s="65" t="s">
        <v>336</v>
      </c>
      <c r="H47" s="65" t="s">
        <v>107</v>
      </c>
      <c r="I47" s="65" t="s">
        <v>7</v>
      </c>
      <c r="J47" s="358" t="s">
        <v>12</v>
      </c>
      <c r="K47" s="358" t="s">
        <v>368</v>
      </c>
      <c r="L47" s="62"/>
      <c r="M47" s="587"/>
      <c r="N47" s="589"/>
      <c r="O47" s="589"/>
      <c r="P47" s="61"/>
      <c r="Q47" s="62"/>
      <c r="R47" s="62"/>
      <c r="S47" s="178"/>
      <c r="T47" s="63"/>
      <c r="U47" s="577"/>
      <c r="V47" s="578"/>
      <c r="W47" s="567"/>
      <c r="X47" s="203"/>
    </row>
    <row r="48" spans="1:24" ht="50.1" customHeight="1" thickBot="1" x14ac:dyDescent="0.3">
      <c r="A48" s="553"/>
      <c r="B48" s="712"/>
      <c r="C48" s="583" t="s">
        <v>678</v>
      </c>
      <c r="D48" s="65" t="s">
        <v>665</v>
      </c>
      <c r="E48" s="65" t="s">
        <v>666</v>
      </c>
      <c r="F48" s="65" t="s">
        <v>176</v>
      </c>
      <c r="G48" s="65" t="s">
        <v>335</v>
      </c>
      <c r="H48" s="65" t="s">
        <v>338</v>
      </c>
      <c r="I48" s="65" t="s">
        <v>360</v>
      </c>
      <c r="J48" s="358" t="s">
        <v>12</v>
      </c>
      <c r="K48" s="358" t="s">
        <v>368</v>
      </c>
      <c r="L48" s="62"/>
      <c r="M48" s="587"/>
      <c r="N48" s="589">
        <v>20500</v>
      </c>
      <c r="O48" s="589">
        <v>39500</v>
      </c>
      <c r="P48" s="61"/>
      <c r="Q48" s="62"/>
      <c r="R48" s="62"/>
      <c r="S48" s="178"/>
      <c r="T48" s="63"/>
      <c r="U48" s="577">
        <v>2021</v>
      </c>
      <c r="V48" s="578"/>
      <c r="W48" s="567"/>
      <c r="X48" s="203" t="s">
        <v>667</v>
      </c>
    </row>
    <row r="49" spans="1:24" ht="39" thickBot="1" x14ac:dyDescent="0.3">
      <c r="A49" s="553"/>
      <c r="B49" s="712"/>
      <c r="C49" s="583" t="s">
        <v>679</v>
      </c>
      <c r="D49" s="65" t="s">
        <v>662</v>
      </c>
      <c r="E49" s="65" t="s">
        <v>664</v>
      </c>
      <c r="F49" s="65" t="s">
        <v>360</v>
      </c>
      <c r="G49" s="65" t="s">
        <v>177</v>
      </c>
      <c r="H49" s="65" t="s">
        <v>107</v>
      </c>
      <c r="I49" s="65" t="s">
        <v>7</v>
      </c>
      <c r="J49" s="358" t="s">
        <v>12</v>
      </c>
      <c r="K49" s="358" t="s">
        <v>368</v>
      </c>
      <c r="L49" s="62"/>
      <c r="M49" s="587"/>
      <c r="N49" s="589"/>
      <c r="O49" s="589"/>
      <c r="P49" s="61"/>
      <c r="Q49" s="62"/>
      <c r="R49" s="62"/>
      <c r="S49" s="178"/>
      <c r="T49" s="63"/>
      <c r="U49" s="577"/>
      <c r="V49" s="578"/>
      <c r="W49" s="567"/>
      <c r="X49" s="203" t="s">
        <v>663</v>
      </c>
    </row>
    <row r="50" spans="1:24" ht="51.75" thickBot="1" x14ac:dyDescent="0.3">
      <c r="A50" s="553"/>
      <c r="B50" s="712"/>
      <c r="C50" s="583" t="s">
        <v>680</v>
      </c>
      <c r="D50" s="65" t="s">
        <v>659</v>
      </c>
      <c r="E50" s="65" t="s">
        <v>660</v>
      </c>
      <c r="F50" s="65" t="s">
        <v>166</v>
      </c>
      <c r="G50" s="65" t="s">
        <v>177</v>
      </c>
      <c r="H50" s="65" t="s">
        <v>339</v>
      </c>
      <c r="I50" s="65" t="s">
        <v>7</v>
      </c>
      <c r="J50" s="358" t="s">
        <v>12</v>
      </c>
      <c r="K50" s="358" t="s">
        <v>368</v>
      </c>
      <c r="L50" s="62"/>
      <c r="M50" s="587"/>
      <c r="N50" s="589"/>
      <c r="O50" s="589">
        <v>50000</v>
      </c>
      <c r="P50" s="61"/>
      <c r="Q50" s="62"/>
      <c r="R50" s="62"/>
      <c r="S50" s="178"/>
      <c r="T50" s="63"/>
      <c r="U50" s="577"/>
      <c r="V50" s="578"/>
      <c r="W50" s="567"/>
      <c r="X50" s="203" t="s">
        <v>661</v>
      </c>
    </row>
    <row r="51" spans="1:24" ht="64.5" thickBot="1" x14ac:dyDescent="0.3">
      <c r="A51" s="276"/>
      <c r="B51" s="713"/>
      <c r="C51" s="576" t="s">
        <v>681</v>
      </c>
      <c r="D51" s="65" t="s">
        <v>656</v>
      </c>
      <c r="E51" s="65" t="s">
        <v>657</v>
      </c>
      <c r="F51" s="65" t="s">
        <v>166</v>
      </c>
      <c r="G51" s="65" t="s">
        <v>335</v>
      </c>
      <c r="H51" s="65" t="s">
        <v>341</v>
      </c>
      <c r="I51" s="65" t="s">
        <v>7</v>
      </c>
      <c r="J51" s="358" t="s">
        <v>12</v>
      </c>
      <c r="K51" s="358" t="s">
        <v>368</v>
      </c>
      <c r="L51" s="62"/>
      <c r="M51" s="62"/>
      <c r="N51" s="62"/>
      <c r="O51" s="62"/>
      <c r="P51" s="61"/>
      <c r="Q51" s="62"/>
      <c r="R51" s="62"/>
      <c r="S51" s="178"/>
      <c r="T51" s="63"/>
      <c r="U51" s="64"/>
      <c r="V51" s="347"/>
      <c r="W51" s="353"/>
      <c r="X51" s="203" t="s">
        <v>658</v>
      </c>
    </row>
    <row r="52" spans="1:24" x14ac:dyDescent="0.25">
      <c r="A52" s="276"/>
      <c r="B52" s="711" t="s">
        <v>26</v>
      </c>
      <c r="C52" s="94" t="s">
        <v>28</v>
      </c>
      <c r="D52" s="53"/>
      <c r="E52" s="53"/>
      <c r="F52" s="53" t="s">
        <v>107</v>
      </c>
      <c r="G52" s="246"/>
      <c r="H52" s="246"/>
      <c r="I52" s="53" t="s">
        <v>107</v>
      </c>
      <c r="J52" s="356" t="s">
        <v>107</v>
      </c>
      <c r="K52" s="356"/>
      <c r="L52" s="71"/>
      <c r="M52" s="71"/>
      <c r="N52" s="71"/>
      <c r="O52" s="71"/>
      <c r="P52" s="70"/>
      <c r="Q52" s="71"/>
      <c r="R52" s="71"/>
      <c r="S52" s="177"/>
      <c r="T52" s="54"/>
      <c r="U52" s="55"/>
      <c r="V52" s="349"/>
      <c r="W52" s="350"/>
      <c r="X52" s="731"/>
    </row>
    <row r="53" spans="1:24" x14ac:dyDescent="0.25">
      <c r="B53" s="712"/>
      <c r="C53" s="93" t="s">
        <v>29</v>
      </c>
      <c r="D53" s="56"/>
      <c r="E53" s="56"/>
      <c r="F53" s="56" t="s">
        <v>107</v>
      </c>
      <c r="G53" s="247"/>
      <c r="H53" s="247"/>
      <c r="I53" s="56" t="s">
        <v>107</v>
      </c>
      <c r="J53" s="357" t="s">
        <v>107</v>
      </c>
      <c r="K53" s="357"/>
      <c r="L53" s="58"/>
      <c r="M53" s="58"/>
      <c r="N53" s="58"/>
      <c r="O53" s="58"/>
      <c r="P53" s="57"/>
      <c r="Q53" s="58"/>
      <c r="R53" s="58"/>
      <c r="S53" s="175"/>
      <c r="T53" s="59"/>
      <c r="U53" s="60"/>
      <c r="V53" s="346"/>
      <c r="W53" s="351"/>
      <c r="X53" s="731"/>
    </row>
    <row r="54" spans="1:24" ht="25.5" customHeight="1" thickBot="1" x14ac:dyDescent="0.3">
      <c r="B54" s="712"/>
      <c r="C54" s="359"/>
      <c r="D54" s="65"/>
      <c r="E54" s="65"/>
      <c r="F54" s="65" t="s">
        <v>107</v>
      </c>
      <c r="G54" s="248"/>
      <c r="H54" s="248"/>
      <c r="I54" s="65" t="s">
        <v>107</v>
      </c>
      <c r="J54" s="358" t="s">
        <v>107</v>
      </c>
      <c r="K54" s="358"/>
      <c r="L54" s="62"/>
      <c r="M54" s="62"/>
      <c r="N54" s="62"/>
      <c r="O54" s="62"/>
      <c r="P54" s="61"/>
      <c r="Q54" s="62"/>
      <c r="R54" s="62"/>
      <c r="S54" s="178"/>
      <c r="T54" s="68"/>
      <c r="U54" s="69"/>
      <c r="V54" s="348"/>
      <c r="W54" s="352"/>
      <c r="X54" s="566"/>
    </row>
    <row r="55" spans="1:24" ht="76.5" x14ac:dyDescent="0.25">
      <c r="B55" s="711" t="s">
        <v>92</v>
      </c>
      <c r="C55" s="94" t="s">
        <v>30</v>
      </c>
      <c r="D55" s="586" t="s">
        <v>538</v>
      </c>
      <c r="E55" s="573" t="s">
        <v>539</v>
      </c>
      <c r="F55" s="573" t="s">
        <v>176</v>
      </c>
      <c r="G55" s="573" t="s">
        <v>337</v>
      </c>
      <c r="H55" s="573" t="s">
        <v>339</v>
      </c>
      <c r="I55" s="573" t="s">
        <v>7</v>
      </c>
      <c r="J55" s="573" t="s">
        <v>11</v>
      </c>
      <c r="K55" s="575" t="s">
        <v>368</v>
      </c>
      <c r="L55" s="62"/>
      <c r="M55" s="62"/>
      <c r="N55" s="62"/>
      <c r="O55" s="62"/>
      <c r="P55" s="61"/>
      <c r="Q55" s="62"/>
      <c r="R55" s="62"/>
      <c r="S55" s="178"/>
      <c r="T55" s="63"/>
      <c r="U55" s="577"/>
      <c r="V55" s="578"/>
      <c r="W55" s="567"/>
      <c r="X55" s="566"/>
    </row>
    <row r="56" spans="1:24" ht="63.75" x14ac:dyDescent="0.25">
      <c r="B56" s="714"/>
      <c r="C56" s="93" t="s">
        <v>31</v>
      </c>
      <c r="D56" s="56" t="s">
        <v>605</v>
      </c>
      <c r="E56" s="56" t="s">
        <v>606</v>
      </c>
      <c r="F56" s="56" t="s">
        <v>176</v>
      </c>
      <c r="G56" s="56" t="s">
        <v>177</v>
      </c>
      <c r="H56" s="56" t="s">
        <v>544</v>
      </c>
      <c r="I56" s="56" t="s">
        <v>360</v>
      </c>
      <c r="J56" s="357" t="s">
        <v>11</v>
      </c>
      <c r="K56" s="357" t="s">
        <v>368</v>
      </c>
      <c r="L56" s="58"/>
      <c r="M56" s="58"/>
      <c r="N56" s="58"/>
      <c r="O56" s="58"/>
      <c r="P56" s="57"/>
      <c r="Q56" s="58"/>
      <c r="R56" s="58"/>
      <c r="S56" s="175"/>
      <c r="T56" s="59"/>
      <c r="U56" s="60"/>
      <c r="V56" s="346"/>
      <c r="W56" s="351"/>
      <c r="X56" s="203" t="s">
        <v>607</v>
      </c>
    </row>
    <row r="57" spans="1:24" ht="65.45" customHeight="1" thickBot="1" x14ac:dyDescent="0.3">
      <c r="B57" s="715"/>
      <c r="C57" s="109" t="s">
        <v>649</v>
      </c>
      <c r="D57" s="65" t="s">
        <v>577</v>
      </c>
      <c r="E57" s="65" t="s">
        <v>650</v>
      </c>
      <c r="F57" s="65" t="s">
        <v>176</v>
      </c>
      <c r="G57" s="593" t="s">
        <v>335</v>
      </c>
      <c r="H57" s="593" t="s">
        <v>338</v>
      </c>
      <c r="I57" s="65" t="s">
        <v>7</v>
      </c>
      <c r="J57" s="358" t="s">
        <v>11</v>
      </c>
      <c r="K57" s="358" t="s">
        <v>368</v>
      </c>
      <c r="L57" s="67"/>
      <c r="M57" s="67"/>
      <c r="N57" s="67"/>
      <c r="O57" s="67"/>
      <c r="P57" s="66"/>
      <c r="Q57" s="67"/>
      <c r="R57" s="67"/>
      <c r="S57" s="176"/>
      <c r="T57" s="68"/>
      <c r="U57" s="69"/>
      <c r="V57" s="348"/>
      <c r="W57" s="352"/>
      <c r="X57" s="203" t="s">
        <v>626</v>
      </c>
    </row>
    <row r="60" spans="1:24" x14ac:dyDescent="0.25">
      <c r="B60" s="716" t="s">
        <v>109</v>
      </c>
      <c r="C60" s="716"/>
      <c r="D60" s="716"/>
      <c r="E60" s="716"/>
      <c r="F60" s="716"/>
      <c r="G60" s="716"/>
      <c r="H60" s="716"/>
      <c r="I60" s="716"/>
      <c r="J60" s="716"/>
      <c r="K60" s="716"/>
      <c r="L60" s="716"/>
      <c r="M60" s="716"/>
      <c r="N60" s="716"/>
      <c r="O60" s="716"/>
      <c r="P60" s="716"/>
      <c r="Q60" s="716"/>
      <c r="R60" s="716"/>
      <c r="S60" s="716"/>
      <c r="T60" s="716"/>
      <c r="U60" s="716"/>
      <c r="V60" s="716"/>
      <c r="W60" s="716"/>
    </row>
    <row r="61" spans="1:24" ht="15" customHeight="1" x14ac:dyDescent="0.25">
      <c r="B61" s="717" t="s">
        <v>115</v>
      </c>
      <c r="C61" s="717"/>
      <c r="D61" s="717"/>
      <c r="E61" s="717"/>
      <c r="F61" s="717"/>
      <c r="G61" s="717"/>
      <c r="H61" s="717"/>
      <c r="I61" s="717"/>
      <c r="J61" s="717"/>
      <c r="K61" s="717"/>
      <c r="L61" s="717"/>
      <c r="M61" s="717"/>
      <c r="N61" s="717"/>
      <c r="O61" s="717"/>
      <c r="P61" s="717"/>
      <c r="Q61" s="717"/>
      <c r="R61" s="717"/>
      <c r="S61" s="717"/>
      <c r="T61" s="717"/>
      <c r="U61" s="717"/>
      <c r="V61" s="717"/>
      <c r="W61" s="717"/>
    </row>
    <row r="62" spans="1:24" ht="19.5" customHeight="1" x14ac:dyDescent="0.25">
      <c r="B62" s="29" t="s">
        <v>145</v>
      </c>
    </row>
    <row r="63" spans="1:24" x14ac:dyDescent="0.25">
      <c r="B63" s="29" t="s">
        <v>139</v>
      </c>
    </row>
    <row r="64" spans="1:24" x14ac:dyDescent="0.25">
      <c r="B64" s="29" t="s">
        <v>140</v>
      </c>
    </row>
    <row r="65" spans="2:19" x14ac:dyDescent="0.25">
      <c r="B65" s="29" t="s">
        <v>141</v>
      </c>
    </row>
    <row r="66" spans="2:19" x14ac:dyDescent="0.25">
      <c r="B66" s="29" t="s">
        <v>142</v>
      </c>
    </row>
    <row r="67" spans="2:19" x14ac:dyDescent="0.25">
      <c r="B67" s="29" t="s">
        <v>144</v>
      </c>
    </row>
    <row r="68" spans="2:19" x14ac:dyDescent="0.25">
      <c r="B68" s="29" t="s">
        <v>143</v>
      </c>
    </row>
    <row r="70" spans="2:19" x14ac:dyDescent="0.25">
      <c r="B70" s="698" t="s">
        <v>134</v>
      </c>
      <c r="C70" s="698"/>
      <c r="D70" s="698"/>
      <c r="E70" s="698"/>
      <c r="F70" s="698"/>
      <c r="G70" s="698"/>
      <c r="H70" s="698"/>
      <c r="I70" s="698"/>
      <c r="J70" s="698"/>
      <c r="K70" s="698"/>
      <c r="L70" s="698"/>
      <c r="M70" s="698"/>
      <c r="N70" s="698"/>
      <c r="O70" s="698"/>
      <c r="P70" s="698"/>
      <c r="Q70" s="698"/>
      <c r="R70" s="698"/>
      <c r="S70" s="698"/>
    </row>
    <row r="71" spans="2:19" x14ac:dyDescent="0.25">
      <c r="B71" s="694" t="s">
        <v>252</v>
      </c>
      <c r="C71" s="694"/>
      <c r="D71" s="694"/>
      <c r="E71" s="694"/>
      <c r="F71" s="694"/>
      <c r="G71" s="694"/>
      <c r="H71" s="694"/>
      <c r="I71" s="694"/>
      <c r="J71" s="694"/>
      <c r="K71" s="694"/>
      <c r="L71" s="694"/>
      <c r="M71" s="694"/>
      <c r="N71" s="694"/>
      <c r="O71" s="694"/>
      <c r="P71" s="694"/>
      <c r="Q71" s="694"/>
      <c r="R71" s="694"/>
      <c r="S71" s="694"/>
    </row>
    <row r="72" spans="2:19" x14ac:dyDescent="0.25">
      <c r="B72" s="693" t="s">
        <v>276</v>
      </c>
      <c r="C72" s="693"/>
      <c r="D72" s="693"/>
      <c r="E72" s="693"/>
      <c r="F72" s="693"/>
      <c r="G72" s="693"/>
      <c r="H72" s="693"/>
      <c r="I72" s="693"/>
      <c r="J72" s="693"/>
      <c r="K72" s="693"/>
      <c r="L72" s="693"/>
      <c r="M72" s="693"/>
      <c r="N72" s="693"/>
      <c r="O72" s="693"/>
      <c r="P72" s="693"/>
      <c r="Q72" s="693"/>
      <c r="R72" s="693"/>
      <c r="S72" s="693"/>
    </row>
    <row r="73" spans="2:19" x14ac:dyDescent="0.25">
      <c r="B73" s="693" t="s">
        <v>253</v>
      </c>
      <c r="C73" s="693"/>
      <c r="D73" s="693"/>
      <c r="E73" s="693"/>
      <c r="F73" s="693"/>
      <c r="G73" s="693"/>
      <c r="H73" s="693"/>
      <c r="I73" s="693"/>
      <c r="J73" s="693"/>
      <c r="K73" s="693"/>
      <c r="L73" s="693"/>
      <c r="M73" s="693"/>
      <c r="N73" s="693"/>
      <c r="O73" s="693"/>
      <c r="P73" s="693"/>
      <c r="Q73" s="693"/>
      <c r="R73" s="693"/>
      <c r="S73" s="693"/>
    </row>
    <row r="74" spans="2:19" x14ac:dyDescent="0.25">
      <c r="B74" s="693" t="s">
        <v>361</v>
      </c>
      <c r="C74" s="693"/>
      <c r="D74" s="693"/>
      <c r="E74" s="693"/>
      <c r="F74" s="693"/>
      <c r="G74" s="693"/>
      <c r="H74" s="693"/>
      <c r="I74" s="693"/>
      <c r="J74" s="693"/>
      <c r="K74" s="693"/>
      <c r="L74" s="693"/>
      <c r="M74" s="693"/>
      <c r="N74" s="693"/>
      <c r="O74" s="693"/>
      <c r="P74" s="693"/>
      <c r="Q74" s="693"/>
      <c r="R74" s="693"/>
      <c r="S74" s="693"/>
    </row>
    <row r="75" spans="2:19" x14ac:dyDescent="0.25">
      <c r="B75" s="693" t="s">
        <v>180</v>
      </c>
      <c r="C75" s="693"/>
      <c r="D75" s="693"/>
      <c r="E75" s="693"/>
      <c r="F75" s="693"/>
      <c r="G75" s="693"/>
      <c r="H75" s="693"/>
      <c r="I75" s="693"/>
      <c r="J75" s="693"/>
      <c r="K75" s="693"/>
      <c r="L75" s="693"/>
      <c r="M75" s="693"/>
      <c r="N75" s="693"/>
      <c r="O75" s="693"/>
      <c r="P75" s="693"/>
      <c r="Q75" s="693"/>
      <c r="R75" s="693"/>
      <c r="S75" s="693"/>
    </row>
    <row r="76" spans="2:19" x14ac:dyDescent="0.25">
      <c r="B76" s="693" t="s">
        <v>153</v>
      </c>
      <c r="C76" s="693"/>
      <c r="D76" s="693"/>
      <c r="E76" s="693"/>
      <c r="F76" s="693"/>
      <c r="G76" s="693"/>
      <c r="H76" s="693"/>
      <c r="I76" s="693"/>
      <c r="J76" s="693"/>
      <c r="K76" s="693"/>
      <c r="L76" s="693"/>
      <c r="M76" s="693"/>
      <c r="N76" s="693"/>
      <c r="O76" s="693"/>
      <c r="P76" s="693"/>
      <c r="Q76" s="693"/>
      <c r="R76" s="693"/>
      <c r="S76" s="693"/>
    </row>
    <row r="77" spans="2:19" x14ac:dyDescent="0.25">
      <c r="B77" s="693" t="s">
        <v>362</v>
      </c>
      <c r="C77" s="693"/>
      <c r="D77" s="693"/>
      <c r="E77" s="693"/>
      <c r="F77" s="693"/>
      <c r="G77" s="693"/>
      <c r="H77" s="693"/>
      <c r="I77" s="693"/>
      <c r="J77" s="693"/>
      <c r="K77" s="693"/>
      <c r="L77" s="693"/>
      <c r="M77" s="693"/>
      <c r="N77" s="693"/>
      <c r="O77" s="693"/>
      <c r="P77" s="693"/>
      <c r="Q77" s="693"/>
      <c r="R77" s="693"/>
      <c r="S77" s="693"/>
    </row>
    <row r="78" spans="2:19" x14ac:dyDescent="0.25">
      <c r="B78" s="693" t="s">
        <v>369</v>
      </c>
      <c r="C78" s="693"/>
      <c r="D78" s="693"/>
      <c r="E78" s="693"/>
      <c r="F78" s="693"/>
      <c r="G78" s="693"/>
      <c r="H78" s="693"/>
      <c r="I78" s="693"/>
      <c r="J78" s="693"/>
      <c r="K78" s="693"/>
      <c r="L78" s="693"/>
      <c r="M78" s="693"/>
      <c r="N78" s="693"/>
      <c r="O78" s="693"/>
      <c r="P78" s="693"/>
      <c r="Q78" s="693"/>
      <c r="R78" s="693"/>
      <c r="S78" s="693"/>
    </row>
    <row r="79" spans="2:19" x14ac:dyDescent="0.25">
      <c r="B79" s="693" t="s">
        <v>273</v>
      </c>
      <c r="C79" s="693"/>
      <c r="D79" s="693"/>
      <c r="E79" s="693"/>
      <c r="F79" s="693"/>
      <c r="G79" s="693"/>
      <c r="H79" s="693"/>
      <c r="I79" s="693"/>
      <c r="J79" s="693"/>
      <c r="K79" s="693"/>
      <c r="L79" s="693"/>
      <c r="M79" s="693"/>
      <c r="N79" s="693"/>
      <c r="O79" s="693"/>
      <c r="P79" s="693"/>
      <c r="Q79" s="693"/>
      <c r="R79" s="693"/>
      <c r="S79" s="693"/>
    </row>
    <row r="80" spans="2:19" x14ac:dyDescent="0.25">
      <c r="B80" s="272"/>
      <c r="C80" s="272"/>
      <c r="D80" s="272"/>
      <c r="E80" s="272"/>
      <c r="F80" s="272"/>
      <c r="G80" s="272"/>
      <c r="H80" s="272"/>
      <c r="I80" s="272"/>
      <c r="J80" s="272"/>
      <c r="K80" s="333"/>
      <c r="L80" s="272"/>
    </row>
    <row r="81" spans="8:19" x14ac:dyDescent="0.25">
      <c r="H81" s="29"/>
      <c r="I81" s="29"/>
      <c r="J81" s="29"/>
      <c r="K81" s="29"/>
      <c r="O81" s="270"/>
      <c r="P81" s="270"/>
      <c r="Q81" s="270"/>
      <c r="R81" s="270"/>
      <c r="S81" s="270"/>
    </row>
    <row r="82" spans="8:19" ht="14.1" customHeight="1" x14ac:dyDescent="0.25"/>
    <row r="83" spans="8:19" ht="14.1" customHeight="1" x14ac:dyDescent="0.25"/>
    <row r="84" spans="8:19" ht="14.1" customHeight="1" x14ac:dyDescent="0.25"/>
    <row r="85" spans="8:19" ht="14.1" customHeight="1" x14ac:dyDescent="0.25"/>
    <row r="86" spans="8:19" ht="14.1" customHeight="1" x14ac:dyDescent="0.25"/>
    <row r="88" spans="8:19" ht="14.1" customHeight="1" x14ac:dyDescent="0.25"/>
    <row r="89" spans="8:19" ht="14.1" customHeight="1" x14ac:dyDescent="0.25"/>
    <row r="90" spans="8:19" ht="14.1" customHeight="1" x14ac:dyDescent="0.25"/>
    <row r="91" spans="8:19" ht="14.1" customHeight="1" x14ac:dyDescent="0.25"/>
    <row r="92" spans="8:19" ht="14.1" customHeight="1" x14ac:dyDescent="0.25"/>
    <row r="93" spans="8:19" ht="14.1" customHeight="1" x14ac:dyDescent="0.25"/>
    <row r="94" spans="8:19" ht="14.1" customHeight="1" x14ac:dyDescent="0.25"/>
    <row r="95" spans="8:19" ht="14.1" customHeight="1" x14ac:dyDescent="0.25"/>
    <row r="96" spans="8:19" ht="14.1" customHeight="1" x14ac:dyDescent="0.25"/>
    <row r="97" ht="14.1" customHeight="1" x14ac:dyDescent="0.25"/>
    <row r="98" ht="14.1" customHeight="1" x14ac:dyDescent="0.25"/>
    <row r="99" ht="14.85" customHeight="1" x14ac:dyDescent="0.25"/>
    <row r="102" ht="14.1" customHeight="1" x14ac:dyDescent="0.25"/>
    <row r="103" ht="14.1" customHeight="1" x14ac:dyDescent="0.25"/>
    <row r="104" ht="14.1" customHeight="1" x14ac:dyDescent="0.25"/>
    <row r="105" ht="14.1" customHeight="1" x14ac:dyDescent="0.25"/>
    <row r="106" ht="14.1" customHeight="1" x14ac:dyDescent="0.25"/>
    <row r="107" ht="14.1" customHeight="1" x14ac:dyDescent="0.25"/>
    <row r="108" ht="14.1" customHeight="1" x14ac:dyDescent="0.25"/>
    <row r="109" ht="14.85" customHeight="1" x14ac:dyDescent="0.25"/>
    <row r="112" ht="14.1" customHeight="1" x14ac:dyDescent="0.25"/>
    <row r="113" spans="15:15" ht="14.1" customHeight="1" x14ac:dyDescent="0.25"/>
    <row r="114" spans="15:15" ht="14.1" customHeight="1" x14ac:dyDescent="0.25"/>
    <row r="115" spans="15:15" ht="14.1" customHeight="1" x14ac:dyDescent="0.25"/>
    <row r="116" spans="15:15" ht="14.1" customHeight="1" x14ac:dyDescent="0.25"/>
    <row r="117" spans="15:15" ht="14.85" customHeight="1" x14ac:dyDescent="0.25"/>
    <row r="118" spans="15:15" ht="14.1" customHeight="1" x14ac:dyDescent="0.25"/>
    <row r="119" spans="15:15" ht="14.1" customHeight="1" x14ac:dyDescent="0.25"/>
    <row r="120" spans="15:15" ht="38.1" customHeight="1" x14ac:dyDescent="0.25">
      <c r="O120" s="24"/>
    </row>
    <row r="121" spans="15:15" ht="31.35" customHeight="1" x14ac:dyDescent="0.25">
      <c r="O121" s="24"/>
    </row>
    <row r="122" spans="15:15" ht="33" customHeight="1" x14ac:dyDescent="0.25">
      <c r="O122" s="23"/>
    </row>
    <row r="123" spans="15:15" ht="40.35" customHeight="1" x14ac:dyDescent="0.25"/>
    <row r="124" spans="15:15" ht="22.35" customHeight="1" x14ac:dyDescent="0.25"/>
    <row r="125" spans="15:15" ht="14.1" customHeight="1" x14ac:dyDescent="0.25"/>
    <row r="126" spans="15:15" ht="14.1" customHeight="1" x14ac:dyDescent="0.25"/>
    <row r="127" spans="15:15" ht="14.85" customHeight="1" x14ac:dyDescent="0.25"/>
    <row r="128" spans="15:15" ht="14.1" customHeight="1" x14ac:dyDescent="0.25"/>
    <row r="129" ht="14.1" customHeight="1" x14ac:dyDescent="0.25"/>
    <row r="130" ht="14.1" customHeight="1" x14ac:dyDescent="0.25"/>
    <row r="131" ht="14.1" customHeight="1" x14ac:dyDescent="0.25"/>
    <row r="132" ht="14.1" customHeight="1" x14ac:dyDescent="0.25"/>
    <row r="133" ht="14.1" customHeight="1" x14ac:dyDescent="0.25"/>
    <row r="134" ht="14.1" customHeight="1" x14ac:dyDescent="0.25"/>
    <row r="135" ht="14.85" customHeight="1" x14ac:dyDescent="0.25"/>
    <row r="136" ht="14.1" customHeight="1" x14ac:dyDescent="0.25"/>
    <row r="137" ht="14.1" customHeight="1" x14ac:dyDescent="0.25"/>
    <row r="138" ht="14.1" customHeight="1" x14ac:dyDescent="0.25"/>
    <row r="139" ht="14.1" customHeight="1" x14ac:dyDescent="0.25"/>
    <row r="140" ht="14.1" customHeight="1" x14ac:dyDescent="0.25"/>
    <row r="141" ht="14.85" customHeight="1" x14ac:dyDescent="0.25"/>
  </sheetData>
  <mergeCells count="35">
    <mergeCell ref="X4:X5"/>
    <mergeCell ref="X52:X53"/>
    <mergeCell ref="I4:I5"/>
    <mergeCell ref="W4:W5"/>
    <mergeCell ref="C4:C5"/>
    <mergeCell ref="D4:D5"/>
    <mergeCell ref="E4:E5"/>
    <mergeCell ref="F4:F5"/>
    <mergeCell ref="G4:G5"/>
    <mergeCell ref="L4:O4"/>
    <mergeCell ref="B2:W2"/>
    <mergeCell ref="B70:S70"/>
    <mergeCell ref="J4:J5"/>
    <mergeCell ref="P4:S4"/>
    <mergeCell ref="T4:T5"/>
    <mergeCell ref="B6:B51"/>
    <mergeCell ref="B52:B54"/>
    <mergeCell ref="B55:B57"/>
    <mergeCell ref="B60:W60"/>
    <mergeCell ref="B61:W61"/>
    <mergeCell ref="U4:U5"/>
    <mergeCell ref="V4:V5"/>
    <mergeCell ref="K4:K5"/>
    <mergeCell ref="B3:W3"/>
    <mergeCell ref="B4:B5"/>
    <mergeCell ref="H4:H5"/>
    <mergeCell ref="B79:S79"/>
    <mergeCell ref="B71:S71"/>
    <mergeCell ref="B72:S72"/>
    <mergeCell ref="B73:S73"/>
    <mergeCell ref="B74:S74"/>
    <mergeCell ref="B75:S75"/>
    <mergeCell ref="B76:S76"/>
    <mergeCell ref="B78:S78"/>
    <mergeCell ref="B77:S77"/>
  </mergeCells>
  <conditionalFormatting sqref="C6:E6 C51:E54 L6:S10 C6:C10 L51:S54 L20:M34 P20:S34 L56:S57 C56:E57 C55 C12:C50 L12:S19 P37:S50 L37:M50">
    <cfRule type="containsBlanks" dxfId="177" priority="65">
      <formula>LEN(TRIM(C6))=0</formula>
    </cfRule>
  </conditionalFormatting>
  <conditionalFormatting sqref="T6:V6 T6:T10 T56:V57 T12:T34 U17:V34 T37:V54">
    <cfRule type="containsBlanks" dxfId="176" priority="64">
      <formula>LEN(TRIM(T6))=0</formula>
    </cfRule>
  </conditionalFormatting>
  <conditionalFormatting sqref="D7:E7">
    <cfRule type="containsBlanks" dxfId="175" priority="63">
      <formula>LEN(TRIM(D7))=0</formula>
    </cfRule>
  </conditionalFormatting>
  <conditionalFormatting sqref="D8:E8">
    <cfRule type="containsBlanks" dxfId="174" priority="62">
      <formula>LEN(TRIM(D8))=0</formula>
    </cfRule>
  </conditionalFormatting>
  <conditionalFormatting sqref="U6:V8">
    <cfRule type="containsBlanks" dxfId="173" priority="61">
      <formula>LEN(TRIM(U6))=0</formula>
    </cfRule>
  </conditionalFormatting>
  <conditionalFormatting sqref="D9:E9">
    <cfRule type="containsBlanks" dxfId="172" priority="60">
      <formula>LEN(TRIM(D9))=0</formula>
    </cfRule>
  </conditionalFormatting>
  <conditionalFormatting sqref="U9:V9">
    <cfRule type="containsBlanks" dxfId="171" priority="59">
      <formula>LEN(TRIM(U9))=0</formula>
    </cfRule>
  </conditionalFormatting>
  <conditionalFormatting sqref="M9:O9">
    <cfRule type="containsBlanks" dxfId="170" priority="58">
      <formula>LEN(TRIM(M9))=0</formula>
    </cfRule>
  </conditionalFormatting>
  <conditionalFormatting sqref="D13:E13">
    <cfRule type="containsBlanks" dxfId="169" priority="57">
      <formula>LEN(TRIM(D13))=0</formula>
    </cfRule>
  </conditionalFormatting>
  <conditionalFormatting sqref="U13:V14">
    <cfRule type="containsBlanks" dxfId="168" priority="56">
      <formula>LEN(TRIM(U13))=0</formula>
    </cfRule>
  </conditionalFormatting>
  <conditionalFormatting sqref="C11:E11 L11:S11">
    <cfRule type="containsBlanks" dxfId="167" priority="55">
      <formula>LEN(TRIM(C11))=0</formula>
    </cfRule>
  </conditionalFormatting>
  <conditionalFormatting sqref="T11:V11">
    <cfRule type="containsBlanks" dxfId="166" priority="54">
      <formula>LEN(TRIM(T11))=0</formula>
    </cfRule>
  </conditionalFormatting>
  <conditionalFormatting sqref="D6:E6">
    <cfRule type="containsBlanks" dxfId="165" priority="53">
      <formula>LEN(TRIM(D6))=0</formula>
    </cfRule>
  </conditionalFormatting>
  <conditionalFormatting sqref="D7:E7">
    <cfRule type="containsBlanks" dxfId="164" priority="52">
      <formula>LEN(TRIM(D7))=0</formula>
    </cfRule>
  </conditionalFormatting>
  <conditionalFormatting sqref="D8:E8">
    <cfRule type="containsBlanks" dxfId="163" priority="51">
      <formula>LEN(TRIM(D8))=0</formula>
    </cfRule>
  </conditionalFormatting>
  <conditionalFormatting sqref="U8:V8">
    <cfRule type="containsBlanks" dxfId="162" priority="50">
      <formula>LEN(TRIM(U8))=0</formula>
    </cfRule>
  </conditionalFormatting>
  <conditionalFormatting sqref="M8:O8">
    <cfRule type="containsBlanks" dxfId="161" priority="49">
      <formula>LEN(TRIM(M8))=0</formula>
    </cfRule>
  </conditionalFormatting>
  <conditionalFormatting sqref="D9:E9">
    <cfRule type="containsBlanks" dxfId="160" priority="48">
      <formula>LEN(TRIM(D9))=0</formula>
    </cfRule>
  </conditionalFormatting>
  <conditionalFormatting sqref="U9:V9">
    <cfRule type="containsBlanks" dxfId="159" priority="47">
      <formula>LEN(TRIM(U9))=0</formula>
    </cfRule>
  </conditionalFormatting>
  <conditionalFormatting sqref="D10:E10">
    <cfRule type="containsBlanks" dxfId="158" priority="46">
      <formula>LEN(TRIM(D10))=0</formula>
    </cfRule>
  </conditionalFormatting>
  <conditionalFormatting sqref="U10:V10">
    <cfRule type="containsBlanks" dxfId="157" priority="45">
      <formula>LEN(TRIM(U10))=0</formula>
    </cfRule>
  </conditionalFormatting>
  <conditionalFormatting sqref="D12:E12">
    <cfRule type="containsBlanks" dxfId="156" priority="44">
      <formula>LEN(TRIM(D12))=0</formula>
    </cfRule>
  </conditionalFormatting>
  <conditionalFormatting sqref="U12:V12">
    <cfRule type="containsBlanks" dxfId="155" priority="43">
      <formula>LEN(TRIM(U12))=0</formula>
    </cfRule>
  </conditionalFormatting>
  <conditionalFormatting sqref="D14:E14">
    <cfRule type="containsBlanks" dxfId="154" priority="42">
      <formula>LEN(TRIM(D14))=0</formula>
    </cfRule>
  </conditionalFormatting>
  <conditionalFormatting sqref="D15:E15">
    <cfRule type="containsBlanks" dxfId="153" priority="41">
      <formula>LEN(TRIM(D15))=0</formula>
    </cfRule>
  </conditionalFormatting>
  <conditionalFormatting sqref="U15:V15">
    <cfRule type="containsBlanks" dxfId="152" priority="40">
      <formula>LEN(TRIM(U15))=0</formula>
    </cfRule>
  </conditionalFormatting>
  <conditionalFormatting sqref="D16">
    <cfRule type="containsBlanks" dxfId="151" priority="39">
      <formula>LEN(TRIM(D16))=0</formula>
    </cfRule>
  </conditionalFormatting>
  <conditionalFormatting sqref="E16">
    <cfRule type="containsBlanks" dxfId="150" priority="38">
      <formula>LEN(TRIM(E16))=0</formula>
    </cfRule>
  </conditionalFormatting>
  <conditionalFormatting sqref="U16:V16">
    <cfRule type="containsBlanks" dxfId="149" priority="37">
      <formula>LEN(TRIM(U16))=0</formula>
    </cfRule>
  </conditionalFormatting>
  <conditionalFormatting sqref="D17:E17">
    <cfRule type="containsBlanks" dxfId="148" priority="36">
      <formula>LEN(TRIM(D17))=0</formula>
    </cfRule>
  </conditionalFormatting>
  <conditionalFormatting sqref="D18:E18">
    <cfRule type="containsBlanks" dxfId="147" priority="35">
      <formula>LEN(TRIM(D18))=0</formula>
    </cfRule>
  </conditionalFormatting>
  <conditionalFormatting sqref="D19:E19">
    <cfRule type="containsBlanks" dxfId="146" priority="33">
      <formula>LEN(TRIM(D19))=0</formula>
    </cfRule>
  </conditionalFormatting>
  <conditionalFormatting sqref="D21:E22">
    <cfRule type="containsBlanks" dxfId="145" priority="32">
      <formula>LEN(TRIM(D21))=0</formula>
    </cfRule>
  </conditionalFormatting>
  <conditionalFormatting sqref="M20:O34 M37:O50">
    <cfRule type="containsBlanks" dxfId="144" priority="31">
      <formula>LEN(TRIM(M20))=0</formula>
    </cfRule>
  </conditionalFormatting>
  <conditionalFormatting sqref="D20:E20">
    <cfRule type="containsBlanks" dxfId="143" priority="30">
      <formula>LEN(TRIM(D20))=0</formula>
    </cfRule>
  </conditionalFormatting>
  <conditionalFormatting sqref="D23:E23">
    <cfRule type="containsBlanks" dxfId="142" priority="29">
      <formula>LEN(TRIM(D23))=0</formula>
    </cfRule>
  </conditionalFormatting>
  <conditionalFormatting sqref="D24:E24 D29:E32">
    <cfRule type="containsBlanks" dxfId="141" priority="28">
      <formula>LEN(TRIM(D24))=0</formula>
    </cfRule>
  </conditionalFormatting>
  <conditionalFormatting sqref="D25:E25">
    <cfRule type="containsBlanks" dxfId="140" priority="27">
      <formula>LEN(TRIM(D25))=0</formula>
    </cfRule>
  </conditionalFormatting>
  <conditionalFormatting sqref="D26:E26">
    <cfRule type="containsBlanks" dxfId="139" priority="26">
      <formula>LEN(TRIM(D26))=0</formula>
    </cfRule>
  </conditionalFormatting>
  <conditionalFormatting sqref="D27:E27">
    <cfRule type="containsBlanks" dxfId="138" priority="25">
      <formula>LEN(TRIM(D27))=0</formula>
    </cfRule>
  </conditionalFormatting>
  <conditionalFormatting sqref="D28:E28">
    <cfRule type="containsBlanks" dxfId="137" priority="24">
      <formula>LEN(TRIM(D28))=0</formula>
    </cfRule>
  </conditionalFormatting>
  <conditionalFormatting sqref="L55:S55">
    <cfRule type="containsBlanks" dxfId="136" priority="23">
      <formula>LEN(TRIM(L55))=0</formula>
    </cfRule>
  </conditionalFormatting>
  <conditionalFormatting sqref="T55">
    <cfRule type="containsBlanks" dxfId="135" priority="22">
      <formula>LEN(TRIM(T55))=0</formula>
    </cfRule>
  </conditionalFormatting>
  <conditionalFormatting sqref="U55:V55">
    <cfRule type="containsBlanks" dxfId="134" priority="21">
      <formula>LEN(TRIM(U55))=0</formula>
    </cfRule>
  </conditionalFormatting>
  <conditionalFormatting sqref="D55:E55">
    <cfRule type="containsBlanks" dxfId="133" priority="20">
      <formula>LEN(TRIM(D55))=0</formula>
    </cfRule>
  </conditionalFormatting>
  <conditionalFormatting sqref="D37:E44">
    <cfRule type="containsBlanks" dxfId="132" priority="15">
      <formula>LEN(TRIM(D37))=0</formula>
    </cfRule>
  </conditionalFormatting>
  <conditionalFormatting sqref="L35:M36 P35:S36">
    <cfRule type="containsBlanks" dxfId="131" priority="14">
      <formula>LEN(TRIM(L35))=0</formula>
    </cfRule>
  </conditionalFormatting>
  <conditionalFormatting sqref="T35:V36">
    <cfRule type="containsBlanks" dxfId="130" priority="13">
      <formula>LEN(TRIM(T35))=0</formula>
    </cfRule>
  </conditionalFormatting>
  <conditionalFormatting sqref="M35:O36">
    <cfRule type="containsBlanks" dxfId="129" priority="12">
      <formula>LEN(TRIM(M35))=0</formula>
    </cfRule>
  </conditionalFormatting>
  <conditionalFormatting sqref="D35:E35">
    <cfRule type="containsBlanks" dxfId="128" priority="11">
      <formula>LEN(TRIM(D35))=0</formula>
    </cfRule>
  </conditionalFormatting>
  <conditionalFormatting sqref="D36:E36">
    <cfRule type="containsBlanks" dxfId="127" priority="10">
      <formula>LEN(TRIM(D36))=0</formula>
    </cfRule>
  </conditionalFormatting>
  <conditionalFormatting sqref="D33">
    <cfRule type="containsBlanks" dxfId="126" priority="9">
      <formula>LEN(TRIM(D33))=0</formula>
    </cfRule>
  </conditionalFormatting>
  <conditionalFormatting sqref="D34:E34">
    <cfRule type="containsBlanks" dxfId="125" priority="8">
      <formula>LEN(TRIM(D34))=0</formula>
    </cfRule>
  </conditionalFormatting>
  <conditionalFormatting sqref="E33">
    <cfRule type="containsBlanks" dxfId="124" priority="7">
      <formula>LEN(TRIM(E33))=0</formula>
    </cfRule>
  </conditionalFormatting>
  <conditionalFormatting sqref="D50:E50">
    <cfRule type="containsBlanks" dxfId="123" priority="6">
      <formula>LEN(TRIM(D50))=0</formula>
    </cfRule>
  </conditionalFormatting>
  <conditionalFormatting sqref="D49:E49">
    <cfRule type="containsBlanks" dxfId="122" priority="5">
      <formula>LEN(TRIM(D49))=0</formula>
    </cfRule>
  </conditionalFormatting>
  <conditionalFormatting sqref="D48:E48">
    <cfRule type="containsBlanks" dxfId="121" priority="4">
      <formula>LEN(TRIM(D48))=0</formula>
    </cfRule>
  </conditionalFormatting>
  <conditionalFormatting sqref="D47:E47">
    <cfRule type="containsBlanks" dxfId="120" priority="3">
      <formula>LEN(TRIM(D47))=0</formula>
    </cfRule>
  </conditionalFormatting>
  <conditionalFormatting sqref="D46:E46">
    <cfRule type="containsBlanks" dxfId="119" priority="2">
      <formula>LEN(TRIM(D46))=0</formula>
    </cfRule>
  </conditionalFormatting>
  <conditionalFormatting sqref="D45:E45">
    <cfRule type="containsBlanks" dxfId="118" priority="1">
      <formula>LEN(TRIM(D45))=0</formula>
    </cfRule>
  </conditionalFormatting>
  <dataValidations count="2">
    <dataValidation type="list" allowBlank="1" showInputMessage="1" showErrorMessage="1" sqref="G55 G6:G51">
      <formula1>M1indname</formula1>
    </dataValidation>
    <dataValidation type="list" allowBlank="1" showInputMessage="1" showErrorMessage="1" sqref="H55 H6:H51">
      <formula1>cellM11ddm2</formula1>
    </dataValidation>
  </dataValidations>
  <hyperlinks>
    <hyperlink ref="X13" r:id="rId1" location=":~:text=Het%20kabinet%20heeft%20besloten%20om,LPG%2FLNG)%20per%20liter." display="https://www.belastingdienst.nl/wps/wcm/connect/bldcontentnl/berichten/nieuws/douane/accijns-tijdelijk-verlaagd-in-2022 - :~:text=Het%20kabinet%20heeft%20besloten%20om,LPG%2FLNG)%20per%20liter."/>
    <hyperlink ref="X16" r:id="rId2" display="https://www.rvo.nl/subsidies-financiering/mia-vamil/ondernemers"/>
    <hyperlink ref="X29" r:id="rId3" display="https://www.eerstekamer.nl/nonav/overig/20220623/rapportage_energie_voor_vervoer_in/document"/>
    <hyperlink ref="X35" r:id="rId4" display="https://www.rvo.nl/subsidies-financiering/sseb"/>
    <hyperlink ref="X56" r:id="rId5" display="https://europadecentraal.nl/onderwerp/vervoer/clean-vehicles-directive/"/>
    <hyperlink ref="X37" r:id="rId6" display="https://www.tweedekamer.nl/kamerstukken/brieven_regering/detail?id=2022Z14108&amp;did=2022D29171"/>
    <hyperlink ref="X39" r:id="rId7" display="https://www.pbl.nl/sites/default/files/downloads/pbl-2021-beleidsoverzicht-en-factsheets-beleidsinstrumenten-4708.pdf"/>
    <hyperlink ref="X41" r:id="rId8" display="https://www.pbl.nl/sites/default/files/downloads/pbl-2021-beleidsoverzicht-en-factsheets-beleidsinstrumenten-4708.pdf"/>
    <hyperlink ref="X42" r:id="rId9" display="https://vaartindeluchtvaart.nl/"/>
    <hyperlink ref="X44" r:id="rId10" display="https://www.pbl.nl/sites/default/files/downloads/pbl-2021-beleidsoverzicht-en-factsheets-beleidsinstrumenten-4708.pdf"/>
    <hyperlink ref="X24" r:id="rId11" display="https://www.pbl.nl/sites/default/files/downloads/pbl-2021-beleidsoverzicht-en-factsheets-beleidsinstrumenten-4708.pdf"/>
    <hyperlink ref="X11" r:id="rId12" display="https://www.pbl.nl/sites/default/files/downloads/pbl-2021-beleidsoverzicht-en-factsheets-beleidsinstrumenten-4708.pdf"/>
    <hyperlink ref="X57" r:id="rId13" display="https://www.pbl.nl/sites/default/files/downloads/pbl-2021-beleidsoverzicht-en-factsheets-beleidsinstrumenten-4708.pdf"/>
    <hyperlink ref="X51" r:id="rId14" display="https://www.rijksfinancien.nl/belastingplan-memorie-van-toelichting/2022/d17e2170"/>
    <hyperlink ref="X50" r:id="rId15" display="https://zeroemissionservices.nl/zero-emissie-varen-wordt-versneld-ingevoerd/"/>
    <hyperlink ref="X49" r:id="rId16" display="https://www.rijksoverheid.nl/onderwerpen/scheepvaart-en-havens/verduurzaming-scheepvaart-en-havens/werken-aan-een-schone-binnenvaart/landelijk-verbod-op-varend-ontgassen"/>
    <hyperlink ref="X48" r:id="rId17" display="https://www.rvo.nl/subsidies-financiering/srvb"/>
    <hyperlink ref="X45" r:id="rId18" location="budget" display="https://www.rvo.nl/subsidies-financiering/walstroom-zeeschepen - budget"/>
  </hyperlinks>
  <pageMargins left="0.7" right="0.7" top="0.75" bottom="0.75" header="0.3" footer="0.3"/>
  <pageSetup paperSize="9" orientation="portrait" r:id="rId19"/>
  <extLst>
    <ext xmlns:x14="http://schemas.microsoft.com/office/spreadsheetml/2009/9/main" uri="{CCE6A557-97BC-4b89-ADB6-D9C93CAAB3DF}">
      <x14:dataValidations xmlns:xm="http://schemas.microsoft.com/office/excel/2006/main" count="4">
        <x14:dataValidation type="list" allowBlank="1" showInputMessage="1" showErrorMessage="1">
          <x14:formula1>
            <xm:f>Menus!$B$2:$B$6</xm:f>
          </x14:formula1>
          <xm:sqref>F11 F56:F57 F33:F54</xm:sqref>
        </x14:dataValidation>
        <x14:dataValidation type="list" allowBlank="1" showInputMessage="1" showErrorMessage="1" promptTitle="ALTERNATIVE FUEL">
          <x14:formula1>
            <xm:f>Menus!$D$2:$D$11</xm:f>
          </x14:formula1>
          <xm:sqref>I11 I56:I57 I33:I54</xm:sqref>
        </x14:dataValidation>
        <x14:dataValidation type="list" allowBlank="1" showInputMessage="1" showErrorMessage="1" promptTitle="MODE">
          <x14:formula1>
            <xm:f>Menus!$C$2:$C$7</xm:f>
          </x14:formula1>
          <xm:sqref>J11 J56:J57 J33:J54</xm:sqref>
        </x14:dataValidation>
        <x14:dataValidation type="list" allowBlank="1" showInputMessage="1" showErrorMessage="1" promptTitle="MODE">
          <x14:formula1>
            <xm:f>Menus!$L$2:$L$5</xm:f>
          </x14:formula1>
          <xm:sqref>K11 K56:K57 K33:K54</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0"/>
  <sheetViews>
    <sheetView zoomScale="90" zoomScaleNormal="90" workbookViewId="0">
      <selection activeCell="B1" sqref="B1"/>
    </sheetView>
  </sheetViews>
  <sheetFormatPr defaultColWidth="8.85546875" defaultRowHeight="15" x14ac:dyDescent="0.25"/>
  <cols>
    <col min="1" max="1" width="2.140625" style="29" customWidth="1"/>
    <col min="2" max="2" width="13.85546875" style="29" customWidth="1"/>
    <col min="3" max="3" width="3.85546875" style="29" customWidth="1"/>
    <col min="4" max="4" width="17" style="29" customWidth="1"/>
    <col min="5" max="5" width="21" style="29" customWidth="1"/>
    <col min="6" max="6" width="9.140625" style="29" customWidth="1"/>
    <col min="7" max="7" width="13.140625" style="29" customWidth="1"/>
    <col min="8" max="8" width="11.140625" style="29" customWidth="1"/>
    <col min="9" max="9" width="13.140625" style="29" customWidth="1"/>
    <col min="10" max="11" width="8.140625" style="29" customWidth="1"/>
    <col min="12" max="12" width="9" style="29" customWidth="1"/>
    <col min="13" max="13" width="10.42578125" style="29" customWidth="1"/>
    <col min="14" max="17" width="9.85546875" style="29" customWidth="1"/>
    <col min="18" max="18" width="11.42578125" style="29" customWidth="1"/>
    <col min="19" max="20" width="5.85546875" style="29" customWidth="1"/>
    <col min="21" max="21" width="12.85546875" style="29" customWidth="1"/>
    <col min="22" max="16384" width="8.85546875" style="29"/>
  </cols>
  <sheetData>
    <row r="1" spans="1:22" ht="15.75" thickBot="1" x14ac:dyDescent="0.3">
      <c r="B1" s="29" t="s">
        <v>114</v>
      </c>
      <c r="N1" s="7"/>
      <c r="O1" s="7"/>
      <c r="P1" s="7"/>
      <c r="Q1" s="7"/>
    </row>
    <row r="2" spans="1:22" ht="16.5" thickBot="1" x14ac:dyDescent="0.3">
      <c r="B2" s="699" t="s">
        <v>172</v>
      </c>
      <c r="C2" s="700"/>
      <c r="D2" s="700"/>
      <c r="E2" s="700"/>
      <c r="F2" s="700"/>
      <c r="G2" s="700"/>
      <c r="H2" s="700"/>
      <c r="I2" s="700"/>
      <c r="J2" s="700"/>
      <c r="K2" s="700"/>
      <c r="L2" s="700"/>
      <c r="M2" s="700"/>
      <c r="N2" s="700"/>
      <c r="O2" s="700"/>
      <c r="P2" s="700"/>
      <c r="Q2" s="700"/>
      <c r="R2" s="700"/>
      <c r="S2" s="700"/>
      <c r="T2" s="700"/>
      <c r="U2" s="701"/>
    </row>
    <row r="3" spans="1:22" ht="15.75" thickBot="1" x14ac:dyDescent="0.3">
      <c r="B3" s="274"/>
      <c r="C3" s="274"/>
      <c r="D3" s="274"/>
      <c r="E3" s="274"/>
      <c r="F3" s="274"/>
      <c r="G3" s="274"/>
      <c r="H3" s="274"/>
      <c r="I3" s="335"/>
      <c r="J3" s="274"/>
      <c r="K3" s="274"/>
      <c r="L3" s="550"/>
      <c r="M3" s="274"/>
      <c r="N3" s="402"/>
      <c r="O3" s="402"/>
      <c r="P3" s="402"/>
      <c r="Q3" s="402"/>
    </row>
    <row r="4" spans="1:22" ht="31.5" customHeight="1" thickBot="1" x14ac:dyDescent="0.3">
      <c r="A4" s="7"/>
      <c r="B4" s="726" t="s">
        <v>83</v>
      </c>
      <c r="C4" s="726" t="s">
        <v>113</v>
      </c>
      <c r="D4" s="732" t="s">
        <v>25</v>
      </c>
      <c r="E4" s="726" t="s">
        <v>91</v>
      </c>
      <c r="F4" s="751" t="s">
        <v>165</v>
      </c>
      <c r="G4" s="747" t="s">
        <v>106</v>
      </c>
      <c r="H4" s="754" t="s">
        <v>6</v>
      </c>
      <c r="I4" s="722" t="s">
        <v>365</v>
      </c>
      <c r="J4" s="734" t="s">
        <v>169</v>
      </c>
      <c r="K4" s="705"/>
      <c r="L4" s="705"/>
      <c r="M4" s="705"/>
      <c r="N4" s="707" t="s">
        <v>170</v>
      </c>
      <c r="O4" s="708"/>
      <c r="P4" s="708"/>
      <c r="Q4" s="708"/>
      <c r="R4" s="756" t="s">
        <v>181</v>
      </c>
      <c r="S4" s="737" t="s">
        <v>1</v>
      </c>
      <c r="T4" s="739" t="s">
        <v>152</v>
      </c>
      <c r="U4" s="747" t="s">
        <v>109</v>
      </c>
      <c r="V4" s="722" t="s">
        <v>440</v>
      </c>
    </row>
    <row r="5" spans="1:22" ht="25.5" customHeight="1" thickBot="1" x14ac:dyDescent="0.3">
      <c r="A5" s="7"/>
      <c r="B5" s="749"/>
      <c r="C5" s="727"/>
      <c r="D5" s="750"/>
      <c r="E5" s="749"/>
      <c r="F5" s="752"/>
      <c r="G5" s="753"/>
      <c r="H5" s="755"/>
      <c r="I5" s="728"/>
      <c r="J5" s="404">
        <v>2019</v>
      </c>
      <c r="K5" s="404">
        <v>2020</v>
      </c>
      <c r="L5" s="551">
        <v>2021</v>
      </c>
      <c r="M5" s="404">
        <v>2022</v>
      </c>
      <c r="N5" s="406">
        <v>2023</v>
      </c>
      <c r="O5" s="404">
        <v>2024</v>
      </c>
      <c r="P5" s="404">
        <v>2025</v>
      </c>
      <c r="Q5" s="405" t="s">
        <v>95</v>
      </c>
      <c r="R5" s="757"/>
      <c r="S5" s="738"/>
      <c r="T5" s="740"/>
      <c r="U5" s="748"/>
      <c r="V5" s="728"/>
    </row>
    <row r="6" spans="1:22" ht="63.75" x14ac:dyDescent="0.25">
      <c r="A6" s="7"/>
      <c r="B6" s="741" t="s">
        <v>93</v>
      </c>
      <c r="C6" s="94">
        <v>1</v>
      </c>
      <c r="D6" s="554" t="s">
        <v>435</v>
      </c>
      <c r="E6" s="554" t="s">
        <v>436</v>
      </c>
      <c r="F6" s="117" t="s">
        <v>167</v>
      </c>
      <c r="G6" s="72" t="s">
        <v>7</v>
      </c>
      <c r="H6" s="360" t="s">
        <v>11</v>
      </c>
      <c r="I6" s="360" t="s">
        <v>368</v>
      </c>
      <c r="J6" s="73"/>
      <c r="K6" s="73"/>
      <c r="L6" s="73"/>
      <c r="M6" s="73"/>
      <c r="N6" s="409"/>
      <c r="O6" s="73"/>
      <c r="P6" s="73"/>
      <c r="Q6" s="74"/>
      <c r="R6" s="54"/>
      <c r="S6" s="55"/>
      <c r="T6" s="349"/>
      <c r="U6" s="350"/>
      <c r="V6" s="555"/>
    </row>
    <row r="7" spans="1:22" ht="63.75" x14ac:dyDescent="0.25">
      <c r="A7" s="7"/>
      <c r="B7" s="742"/>
      <c r="C7" s="93">
        <v>2</v>
      </c>
      <c r="D7" s="554" t="s">
        <v>437</v>
      </c>
      <c r="E7" s="554" t="s">
        <v>438</v>
      </c>
      <c r="F7" s="116" t="s">
        <v>360</v>
      </c>
      <c r="G7" s="49" t="s">
        <v>94</v>
      </c>
      <c r="H7" s="83" t="s">
        <v>11</v>
      </c>
      <c r="I7" s="83" t="s">
        <v>368</v>
      </c>
      <c r="J7" s="75"/>
      <c r="K7" s="75"/>
      <c r="L7" s="75"/>
      <c r="M7" s="75"/>
      <c r="N7" s="410"/>
      <c r="O7" s="75"/>
      <c r="P7" s="75"/>
      <c r="Q7" s="76"/>
      <c r="R7" s="59"/>
      <c r="S7" s="60"/>
      <c r="T7" s="346"/>
      <c r="U7" s="351" t="s">
        <v>439</v>
      </c>
      <c r="V7" s="556"/>
    </row>
    <row r="8" spans="1:22" ht="76.5" x14ac:dyDescent="0.25">
      <c r="A8" s="7"/>
      <c r="B8" s="742"/>
      <c r="C8" s="93">
        <f>C7+1</f>
        <v>3</v>
      </c>
      <c r="D8" s="554" t="s">
        <v>441</v>
      </c>
      <c r="E8" s="554" t="s">
        <v>442</v>
      </c>
      <c r="F8" s="116" t="s">
        <v>176</v>
      </c>
      <c r="G8" s="49" t="s">
        <v>360</v>
      </c>
      <c r="H8" s="83" t="s">
        <v>11</v>
      </c>
      <c r="I8" s="83" t="s">
        <v>368</v>
      </c>
      <c r="J8" s="75"/>
      <c r="K8" s="75"/>
      <c r="L8" s="75"/>
      <c r="M8" s="75"/>
      <c r="N8" s="410"/>
      <c r="O8" s="75"/>
      <c r="P8" s="75"/>
      <c r="Q8" s="76"/>
      <c r="R8" s="63"/>
      <c r="S8" s="64"/>
      <c r="T8" s="347"/>
      <c r="U8" s="351"/>
      <c r="V8" s="556"/>
    </row>
    <row r="9" spans="1:22" ht="51.75" thickBot="1" x14ac:dyDescent="0.3">
      <c r="A9" s="7"/>
      <c r="B9" s="742"/>
      <c r="C9" s="93">
        <f t="shared" ref="C9:C16" si="0">C8+1</f>
        <v>4</v>
      </c>
      <c r="D9" s="554" t="s">
        <v>443</v>
      </c>
      <c r="E9" s="554" t="s">
        <v>444</v>
      </c>
      <c r="F9" s="321" t="s">
        <v>176</v>
      </c>
      <c r="G9" s="51" t="s">
        <v>360</v>
      </c>
      <c r="H9" s="78" t="s">
        <v>11</v>
      </c>
      <c r="I9" s="78" t="s">
        <v>368</v>
      </c>
      <c r="J9" s="179"/>
      <c r="K9" s="179"/>
      <c r="L9" s="179"/>
      <c r="M9" s="179"/>
      <c r="N9" s="411"/>
      <c r="O9" s="179"/>
      <c r="P9" s="179"/>
      <c r="Q9" s="180"/>
      <c r="R9" s="63"/>
      <c r="S9" s="64"/>
      <c r="T9" s="347"/>
      <c r="U9" s="352"/>
      <c r="V9" s="203" t="s">
        <v>445</v>
      </c>
    </row>
    <row r="10" spans="1:22" ht="39" thickBot="1" x14ac:dyDescent="0.3">
      <c r="A10" s="7"/>
      <c r="B10" s="742"/>
      <c r="C10" s="93">
        <f t="shared" si="0"/>
        <v>5</v>
      </c>
      <c r="D10" s="554" t="s">
        <v>446</v>
      </c>
      <c r="E10" s="554" t="s">
        <v>447</v>
      </c>
      <c r="F10" s="321" t="s">
        <v>360</v>
      </c>
      <c r="G10" s="51" t="s">
        <v>360</v>
      </c>
      <c r="H10" s="78" t="s">
        <v>11</v>
      </c>
      <c r="I10" s="78" t="s">
        <v>368</v>
      </c>
      <c r="J10" s="179"/>
      <c r="K10" s="179"/>
      <c r="L10" s="179"/>
      <c r="M10" s="179"/>
      <c r="N10" s="411"/>
      <c r="O10" s="179"/>
      <c r="P10" s="179"/>
      <c r="Q10" s="180"/>
      <c r="R10" s="63"/>
      <c r="S10" s="64"/>
      <c r="T10" s="347"/>
      <c r="U10" s="352" t="s">
        <v>448</v>
      </c>
      <c r="V10" s="556"/>
    </row>
    <row r="11" spans="1:22" ht="77.25" thickBot="1" x14ac:dyDescent="0.3">
      <c r="A11" s="7"/>
      <c r="B11" s="742"/>
      <c r="C11" s="93">
        <f t="shared" si="0"/>
        <v>6</v>
      </c>
      <c r="D11" s="49" t="s">
        <v>449</v>
      </c>
      <c r="E11" s="554" t="s">
        <v>450</v>
      </c>
      <c r="F11" s="557" t="s">
        <v>167</v>
      </c>
      <c r="G11" s="51" t="s">
        <v>360</v>
      </c>
      <c r="H11" s="78" t="s">
        <v>11</v>
      </c>
      <c r="I11" s="78" t="s">
        <v>368</v>
      </c>
      <c r="J11" s="179"/>
      <c r="K11" s="179"/>
      <c r="L11" s="179"/>
      <c r="M11" s="179"/>
      <c r="N11" s="411"/>
      <c r="O11" s="179"/>
      <c r="P11" s="179"/>
      <c r="Q11" s="180"/>
      <c r="R11" s="63"/>
      <c r="S11" s="64"/>
      <c r="T11" s="347"/>
      <c r="U11" s="352"/>
      <c r="V11" s="556"/>
    </row>
    <row r="12" spans="1:22" ht="90" thickBot="1" x14ac:dyDescent="0.3">
      <c r="A12" s="7"/>
      <c r="B12" s="742"/>
      <c r="C12" s="93">
        <f t="shared" si="0"/>
        <v>7</v>
      </c>
      <c r="D12" s="51" t="s">
        <v>451</v>
      </c>
      <c r="E12" s="51" t="s">
        <v>683</v>
      </c>
      <c r="F12" s="321" t="s">
        <v>167</v>
      </c>
      <c r="G12" s="51" t="s">
        <v>163</v>
      </c>
      <c r="H12" s="78" t="s">
        <v>360</v>
      </c>
      <c r="I12" s="78" t="s">
        <v>368</v>
      </c>
      <c r="J12" s="179">
        <v>0</v>
      </c>
      <c r="K12" s="179">
        <v>0</v>
      </c>
      <c r="L12" s="179" t="s">
        <v>469</v>
      </c>
      <c r="M12" s="179" t="s">
        <v>469</v>
      </c>
      <c r="N12" s="411"/>
      <c r="O12" s="179"/>
      <c r="P12" s="179"/>
      <c r="Q12" s="180"/>
      <c r="R12" s="63">
        <v>75000</v>
      </c>
      <c r="S12" s="64">
        <v>2021</v>
      </c>
      <c r="T12" s="347"/>
      <c r="U12" s="352" t="s">
        <v>452</v>
      </c>
      <c r="V12" s="203" t="s">
        <v>626</v>
      </c>
    </row>
    <row r="13" spans="1:22" ht="64.5" thickBot="1" x14ac:dyDescent="0.3">
      <c r="A13" s="7"/>
      <c r="B13" s="742"/>
      <c r="C13" s="93">
        <f t="shared" si="0"/>
        <v>8</v>
      </c>
      <c r="D13" s="554" t="s">
        <v>460</v>
      </c>
      <c r="E13" s="554" t="s">
        <v>461</v>
      </c>
      <c r="F13" s="321" t="s">
        <v>176</v>
      </c>
      <c r="G13" s="51" t="s">
        <v>360</v>
      </c>
      <c r="H13" s="78" t="s">
        <v>11</v>
      </c>
      <c r="I13" s="78" t="s">
        <v>366</v>
      </c>
      <c r="J13" s="179"/>
      <c r="K13" s="179"/>
      <c r="L13" s="179"/>
      <c r="M13" s="179"/>
      <c r="N13" s="411"/>
      <c r="O13" s="179"/>
      <c r="P13" s="179"/>
      <c r="Q13" s="180"/>
      <c r="R13" s="63"/>
      <c r="S13" s="64"/>
      <c r="T13" s="347"/>
      <c r="U13" s="352"/>
      <c r="V13" s="561" t="s">
        <v>462</v>
      </c>
    </row>
    <row r="14" spans="1:22" ht="51.75" thickBot="1" x14ac:dyDescent="0.3">
      <c r="A14" s="7"/>
      <c r="B14" s="742"/>
      <c r="C14" s="93">
        <f t="shared" si="0"/>
        <v>9</v>
      </c>
      <c r="D14" s="51" t="s">
        <v>590</v>
      </c>
      <c r="E14" s="51" t="s">
        <v>592</v>
      </c>
      <c r="F14" s="321" t="s">
        <v>167</v>
      </c>
      <c r="G14" s="51" t="s">
        <v>360</v>
      </c>
      <c r="H14" s="78" t="s">
        <v>11</v>
      </c>
      <c r="I14" s="78" t="s">
        <v>368</v>
      </c>
      <c r="J14" s="179"/>
      <c r="K14" s="179"/>
      <c r="L14" s="179"/>
      <c r="M14" s="179"/>
      <c r="N14" s="411"/>
      <c r="O14" s="179"/>
      <c r="P14" s="179"/>
      <c r="Q14" s="180"/>
      <c r="R14" s="63"/>
      <c r="S14" s="64"/>
      <c r="T14" s="347"/>
      <c r="U14" s="352"/>
      <c r="V14" s="203" t="s">
        <v>591</v>
      </c>
    </row>
    <row r="15" spans="1:22" ht="77.25" thickBot="1" x14ac:dyDescent="0.3">
      <c r="A15" s="7"/>
      <c r="B15" s="742"/>
      <c r="C15" s="93">
        <f t="shared" si="0"/>
        <v>10</v>
      </c>
      <c r="D15" s="51" t="s">
        <v>603</v>
      </c>
      <c r="E15" s="51" t="s">
        <v>604</v>
      </c>
      <c r="F15" s="321" t="s">
        <v>176</v>
      </c>
      <c r="G15" s="51" t="s">
        <v>360</v>
      </c>
      <c r="H15" s="78" t="s">
        <v>11</v>
      </c>
      <c r="I15" s="78" t="s">
        <v>368</v>
      </c>
      <c r="J15" s="179"/>
      <c r="K15" s="179"/>
      <c r="L15" s="179"/>
      <c r="M15" s="179"/>
      <c r="N15" s="411"/>
      <c r="O15" s="179"/>
      <c r="P15" s="179"/>
      <c r="Q15" s="180"/>
      <c r="R15" s="63"/>
      <c r="S15" s="64"/>
      <c r="T15" s="347"/>
      <c r="U15" s="352"/>
      <c r="V15" s="556"/>
    </row>
    <row r="16" spans="1:22" ht="90" thickBot="1" x14ac:dyDescent="0.3">
      <c r="A16" s="7"/>
      <c r="B16" s="742"/>
      <c r="C16" s="93">
        <f t="shared" si="0"/>
        <v>11</v>
      </c>
      <c r="D16" s="51" t="s">
        <v>612</v>
      </c>
      <c r="E16" s="51" t="s">
        <v>613</v>
      </c>
      <c r="F16" s="321" t="s">
        <v>176</v>
      </c>
      <c r="G16" s="51" t="s">
        <v>360</v>
      </c>
      <c r="H16" s="78" t="s">
        <v>11</v>
      </c>
      <c r="I16" s="78" t="s">
        <v>368</v>
      </c>
      <c r="J16" s="179"/>
      <c r="K16" s="179"/>
      <c r="L16" s="179"/>
      <c r="M16" s="179"/>
      <c r="N16" s="411"/>
      <c r="O16" s="179"/>
      <c r="P16" s="179"/>
      <c r="Q16" s="180"/>
      <c r="R16" s="63"/>
      <c r="S16" s="64"/>
      <c r="T16" s="347"/>
      <c r="U16" s="352"/>
      <c r="V16" s="203" t="s">
        <v>615</v>
      </c>
    </row>
    <row r="17" spans="1:22" ht="51.75" thickBot="1" x14ac:dyDescent="0.3">
      <c r="A17" s="7"/>
      <c r="B17" s="742"/>
      <c r="C17" s="93">
        <f t="shared" ref="C17" si="1">C15+1</f>
        <v>11</v>
      </c>
      <c r="D17" s="51" t="s">
        <v>614</v>
      </c>
      <c r="E17" s="51" t="s">
        <v>616</v>
      </c>
      <c r="F17" s="321" t="s">
        <v>167</v>
      </c>
      <c r="G17" s="51" t="s">
        <v>163</v>
      </c>
      <c r="H17" s="78" t="s">
        <v>11</v>
      </c>
      <c r="I17" s="78" t="s">
        <v>368</v>
      </c>
      <c r="J17" s="179"/>
      <c r="K17" s="179"/>
      <c r="L17" s="179"/>
      <c r="M17" s="179"/>
      <c r="N17" s="411"/>
      <c r="O17" s="179"/>
      <c r="P17" s="179"/>
      <c r="Q17" s="180"/>
      <c r="R17" s="63"/>
      <c r="S17" s="64"/>
      <c r="T17" s="347"/>
      <c r="U17" s="352"/>
      <c r="V17" s="203" t="s">
        <v>617</v>
      </c>
    </row>
    <row r="18" spans="1:22" ht="77.25" thickBot="1" x14ac:dyDescent="0.3">
      <c r="A18" s="7"/>
      <c r="B18" s="742"/>
      <c r="C18" s="93">
        <f>C17+1</f>
        <v>12</v>
      </c>
      <c r="D18" s="51" t="s">
        <v>628</v>
      </c>
      <c r="E18" s="51" t="s">
        <v>629</v>
      </c>
      <c r="F18" s="321" t="s">
        <v>360</v>
      </c>
      <c r="G18" s="51" t="s">
        <v>360</v>
      </c>
      <c r="H18" s="78" t="s">
        <v>11</v>
      </c>
      <c r="I18" s="78" t="s">
        <v>368</v>
      </c>
      <c r="J18" s="179"/>
      <c r="K18" s="179"/>
      <c r="L18" s="179"/>
      <c r="M18" s="179"/>
      <c r="N18" s="411"/>
      <c r="O18" s="179"/>
      <c r="P18" s="179"/>
      <c r="Q18" s="180"/>
      <c r="R18" s="63"/>
      <c r="S18" s="64"/>
      <c r="T18" s="347"/>
      <c r="U18" s="352" t="s">
        <v>630</v>
      </c>
      <c r="V18" s="203"/>
    </row>
    <row r="19" spans="1:22" ht="77.25" thickBot="1" x14ac:dyDescent="0.3">
      <c r="A19" s="7"/>
      <c r="B19" s="743"/>
      <c r="C19" s="93">
        <f>C18+1</f>
        <v>13</v>
      </c>
      <c r="D19" s="51" t="s">
        <v>621</v>
      </c>
      <c r="E19" s="51" t="s">
        <v>622</v>
      </c>
      <c r="F19" s="321" t="s">
        <v>167</v>
      </c>
      <c r="G19" s="51" t="s">
        <v>360</v>
      </c>
      <c r="H19" s="78" t="s">
        <v>11</v>
      </c>
      <c r="I19" s="78" t="s">
        <v>368</v>
      </c>
      <c r="J19" s="179"/>
      <c r="K19" s="179"/>
      <c r="L19" s="179"/>
      <c r="M19" s="179"/>
      <c r="N19" s="411"/>
      <c r="O19" s="179"/>
      <c r="P19" s="179"/>
      <c r="Q19" s="180"/>
      <c r="R19" s="63"/>
      <c r="S19" s="64"/>
      <c r="T19" s="347"/>
      <c r="U19" s="352"/>
      <c r="V19" s="556"/>
    </row>
    <row r="20" spans="1:22" ht="26.1" customHeight="1" thickBot="1" x14ac:dyDescent="0.3">
      <c r="A20" s="7"/>
      <c r="B20" s="744" t="s">
        <v>96</v>
      </c>
      <c r="C20" s="94">
        <v>1</v>
      </c>
      <c r="D20" s="558" t="s">
        <v>453</v>
      </c>
      <c r="E20" s="558" t="s">
        <v>454</v>
      </c>
      <c r="F20" s="117" t="s">
        <v>166</v>
      </c>
      <c r="G20" s="72" t="s">
        <v>163</v>
      </c>
      <c r="H20" s="360" t="s">
        <v>360</v>
      </c>
      <c r="I20" s="360" t="s">
        <v>368</v>
      </c>
      <c r="J20" s="73"/>
      <c r="K20" s="73"/>
      <c r="L20" s="73" t="s">
        <v>459</v>
      </c>
      <c r="M20" s="73" t="s">
        <v>470</v>
      </c>
      <c r="N20" s="82"/>
      <c r="O20" s="73"/>
      <c r="P20" s="73"/>
      <c r="Q20" s="74"/>
      <c r="R20" s="54"/>
      <c r="S20" s="55"/>
      <c r="T20" s="349"/>
      <c r="U20" s="354"/>
      <c r="V20" s="556" t="s">
        <v>457</v>
      </c>
    </row>
    <row r="21" spans="1:22" ht="30.95" customHeight="1" thickBot="1" x14ac:dyDescent="0.3">
      <c r="B21" s="745"/>
      <c r="C21" s="93">
        <v>2</v>
      </c>
      <c r="D21" s="559" t="s">
        <v>455</v>
      </c>
      <c r="E21" s="559" t="s">
        <v>456</v>
      </c>
      <c r="F21" s="116" t="s">
        <v>166</v>
      </c>
      <c r="G21" s="49" t="s">
        <v>164</v>
      </c>
      <c r="H21" s="83" t="s">
        <v>13</v>
      </c>
      <c r="I21" s="83" t="s">
        <v>366</v>
      </c>
      <c r="J21" s="75"/>
      <c r="K21" s="75"/>
      <c r="L21" s="75" t="s">
        <v>459</v>
      </c>
      <c r="M21" s="75"/>
      <c r="N21" s="77"/>
      <c r="O21" s="75"/>
      <c r="P21" s="75"/>
      <c r="Q21" s="76"/>
      <c r="R21" s="59"/>
      <c r="S21" s="60"/>
      <c r="T21" s="346"/>
      <c r="U21" s="351"/>
      <c r="V21" s="560" t="s">
        <v>458</v>
      </c>
    </row>
    <row r="22" spans="1:22" ht="19.5" customHeight="1" thickBot="1" x14ac:dyDescent="0.3">
      <c r="B22" s="746"/>
      <c r="C22" s="118"/>
      <c r="D22" s="51"/>
      <c r="E22" s="51"/>
      <c r="F22" s="321" t="s">
        <v>107</v>
      </c>
      <c r="G22" s="51" t="s">
        <v>107</v>
      </c>
      <c r="H22" s="78" t="s">
        <v>107</v>
      </c>
      <c r="I22" s="78" t="s">
        <v>107</v>
      </c>
      <c r="J22" s="79"/>
      <c r="K22" s="79"/>
      <c r="L22" s="79"/>
      <c r="M22" s="79"/>
      <c r="N22" s="81"/>
      <c r="O22" s="79"/>
      <c r="P22" s="79"/>
      <c r="Q22" s="80"/>
      <c r="R22" s="68"/>
      <c r="S22" s="69"/>
      <c r="T22" s="348"/>
      <c r="U22" s="352"/>
      <c r="V22" s="556"/>
    </row>
    <row r="23" spans="1:22" x14ac:dyDescent="0.25">
      <c r="R23" s="91"/>
      <c r="S23" s="92"/>
      <c r="T23" s="92"/>
    </row>
    <row r="24" spans="1:22" x14ac:dyDescent="0.25">
      <c r="N24" s="3"/>
      <c r="O24" s="3"/>
      <c r="P24" s="3"/>
      <c r="Q24" s="3"/>
      <c r="R24" s="91"/>
      <c r="S24" s="92"/>
      <c r="T24" s="92"/>
    </row>
    <row r="25" spans="1:22" x14ac:dyDescent="0.25">
      <c r="B25" s="716" t="s">
        <v>109</v>
      </c>
      <c r="C25" s="716"/>
      <c r="D25" s="716"/>
      <c r="E25" s="716"/>
      <c r="F25" s="716"/>
      <c r="G25" s="716"/>
      <c r="H25" s="716"/>
      <c r="I25" s="716"/>
      <c r="J25" s="716"/>
      <c r="K25" s="716"/>
      <c r="L25" s="716"/>
      <c r="M25" s="716"/>
      <c r="N25" s="401"/>
      <c r="O25" s="401"/>
      <c r="P25" s="401"/>
      <c r="Q25" s="401"/>
      <c r="R25" s="91"/>
      <c r="S25" s="92"/>
      <c r="T25" s="92"/>
    </row>
    <row r="26" spans="1:22" ht="15.6" customHeight="1" x14ac:dyDescent="0.25">
      <c r="B26" s="693" t="s">
        <v>122</v>
      </c>
      <c r="C26" s="693"/>
      <c r="D26" s="693"/>
      <c r="E26" s="693"/>
      <c r="F26" s="693"/>
      <c r="G26" s="693"/>
      <c r="H26" s="693"/>
      <c r="I26" s="693"/>
      <c r="J26" s="693"/>
      <c r="K26" s="693"/>
      <c r="L26" s="693"/>
      <c r="M26" s="693"/>
      <c r="N26" s="399"/>
      <c r="O26" s="399"/>
      <c r="P26" s="399"/>
      <c r="Q26" s="399"/>
      <c r="R26" s="91"/>
      <c r="S26" s="92"/>
      <c r="T26" s="92"/>
    </row>
    <row r="27" spans="1:22" ht="50.25" customHeight="1" x14ac:dyDescent="0.25">
      <c r="B27" s="736" t="s">
        <v>312</v>
      </c>
      <c r="C27" s="736"/>
      <c r="D27" s="736"/>
      <c r="E27" s="736"/>
      <c r="F27" s="736"/>
      <c r="G27" s="736"/>
      <c r="H27" s="736"/>
      <c r="I27" s="736"/>
      <c r="J27" s="736"/>
      <c r="K27" s="736"/>
      <c r="L27" s="736"/>
      <c r="M27" s="736"/>
      <c r="N27" s="403"/>
      <c r="O27" s="403"/>
      <c r="P27" s="403"/>
      <c r="Q27" s="403"/>
    </row>
    <row r="29" spans="1:22" ht="17.25" customHeight="1" x14ac:dyDescent="0.25">
      <c r="B29" s="698" t="s">
        <v>134</v>
      </c>
      <c r="C29" s="698"/>
      <c r="D29" s="698"/>
      <c r="E29" s="698"/>
      <c r="F29" s="698"/>
      <c r="G29" s="698"/>
      <c r="H29" s="698"/>
      <c r="I29" s="698"/>
      <c r="J29" s="698"/>
      <c r="K29" s="698"/>
      <c r="L29" s="698"/>
      <c r="M29" s="698"/>
      <c r="N29" s="398"/>
      <c r="O29" s="398"/>
      <c r="P29" s="398"/>
      <c r="Q29" s="398"/>
    </row>
    <row r="30" spans="1:22" x14ac:dyDescent="0.25">
      <c r="B30" s="694" t="s">
        <v>252</v>
      </c>
      <c r="C30" s="694"/>
      <c r="D30" s="694"/>
      <c r="E30" s="694"/>
      <c r="F30" s="694"/>
      <c r="G30" s="694"/>
      <c r="H30" s="694"/>
      <c r="I30" s="694"/>
      <c r="J30" s="694"/>
      <c r="K30" s="694"/>
      <c r="L30" s="694"/>
      <c r="M30" s="694"/>
      <c r="N30" s="694"/>
      <c r="O30" s="694"/>
      <c r="P30" s="694"/>
      <c r="Q30" s="694"/>
      <c r="R30" s="694"/>
      <c r="S30" s="694"/>
      <c r="T30" s="694"/>
    </row>
    <row r="31" spans="1:22" x14ac:dyDescent="0.25">
      <c r="B31" s="693" t="s">
        <v>138</v>
      </c>
      <c r="C31" s="693"/>
      <c r="D31" s="693"/>
      <c r="E31" s="693"/>
      <c r="F31" s="693"/>
      <c r="G31" s="693"/>
      <c r="H31" s="693"/>
      <c r="I31" s="693"/>
      <c r="J31" s="693"/>
      <c r="K31" s="693"/>
      <c r="L31" s="693"/>
      <c r="M31" s="693"/>
      <c r="N31" s="693"/>
      <c r="O31" s="693"/>
      <c r="P31" s="693"/>
      <c r="Q31" s="693"/>
      <c r="R31" s="693"/>
      <c r="S31" s="693"/>
      <c r="T31" s="693"/>
    </row>
    <row r="32" spans="1:22" x14ac:dyDescent="0.25">
      <c r="B32" s="693" t="s">
        <v>253</v>
      </c>
      <c r="C32" s="693"/>
      <c r="D32" s="693"/>
      <c r="E32" s="693"/>
      <c r="F32" s="693"/>
      <c r="G32" s="693"/>
      <c r="H32" s="693"/>
      <c r="I32" s="693"/>
      <c r="J32" s="693"/>
      <c r="K32" s="693"/>
      <c r="L32" s="693"/>
      <c r="M32" s="693"/>
      <c r="N32" s="693"/>
      <c r="O32" s="693"/>
      <c r="P32" s="693"/>
      <c r="Q32" s="693"/>
      <c r="R32" s="693"/>
      <c r="S32" s="693"/>
      <c r="T32" s="693"/>
    </row>
    <row r="33" spans="2:20" x14ac:dyDescent="0.25">
      <c r="B33" s="693" t="s">
        <v>363</v>
      </c>
      <c r="C33" s="693"/>
      <c r="D33" s="693"/>
      <c r="E33" s="693"/>
      <c r="F33" s="693"/>
      <c r="G33" s="693"/>
      <c r="H33" s="693"/>
      <c r="I33" s="693"/>
      <c r="J33" s="693"/>
      <c r="K33" s="693"/>
      <c r="L33" s="693"/>
      <c r="M33" s="693"/>
      <c r="N33" s="693"/>
      <c r="O33" s="693"/>
      <c r="P33" s="693"/>
      <c r="Q33" s="693"/>
      <c r="R33" s="693"/>
      <c r="S33" s="693"/>
      <c r="T33" s="693"/>
    </row>
    <row r="34" spans="2:20" x14ac:dyDescent="0.25">
      <c r="B34" s="693" t="s">
        <v>180</v>
      </c>
      <c r="C34" s="693"/>
      <c r="D34" s="693"/>
      <c r="E34" s="693"/>
      <c r="F34" s="693"/>
      <c r="G34" s="693"/>
      <c r="H34" s="693"/>
      <c r="I34" s="693"/>
      <c r="J34" s="693"/>
      <c r="K34" s="693"/>
      <c r="L34" s="693"/>
      <c r="M34" s="693"/>
      <c r="N34" s="693"/>
      <c r="O34" s="693"/>
      <c r="P34" s="693"/>
      <c r="Q34" s="693"/>
      <c r="R34" s="693"/>
      <c r="S34" s="693"/>
      <c r="T34" s="693"/>
    </row>
    <row r="35" spans="2:20" x14ac:dyDescent="0.25">
      <c r="B35" s="693" t="s">
        <v>154</v>
      </c>
      <c r="C35" s="693"/>
      <c r="D35" s="693"/>
      <c r="E35" s="693"/>
      <c r="F35" s="693"/>
      <c r="G35" s="693"/>
      <c r="H35" s="693"/>
      <c r="I35" s="693"/>
      <c r="J35" s="693"/>
      <c r="K35" s="693"/>
      <c r="L35" s="693"/>
      <c r="M35" s="693"/>
      <c r="N35" s="693"/>
      <c r="O35" s="693"/>
      <c r="P35" s="693"/>
      <c r="Q35" s="693"/>
      <c r="R35" s="693"/>
      <c r="S35" s="693"/>
      <c r="T35" s="693"/>
    </row>
    <row r="36" spans="2:20" x14ac:dyDescent="0.25">
      <c r="B36" s="693" t="s">
        <v>362</v>
      </c>
      <c r="C36" s="693"/>
      <c r="D36" s="693"/>
      <c r="E36" s="693"/>
      <c r="F36" s="693"/>
      <c r="G36" s="693"/>
      <c r="H36" s="693"/>
      <c r="I36" s="693"/>
      <c r="J36" s="693"/>
      <c r="K36" s="693"/>
      <c r="L36" s="693"/>
      <c r="M36" s="693"/>
      <c r="N36" s="693"/>
      <c r="O36" s="693"/>
      <c r="P36" s="693"/>
      <c r="Q36" s="693"/>
      <c r="R36" s="693"/>
      <c r="S36" s="693"/>
      <c r="T36" s="693"/>
    </row>
    <row r="37" spans="2:20" x14ac:dyDescent="0.25">
      <c r="B37" s="693" t="s">
        <v>369</v>
      </c>
      <c r="C37" s="693"/>
      <c r="D37" s="693"/>
      <c r="E37" s="693"/>
      <c r="F37" s="693"/>
      <c r="G37" s="693"/>
      <c r="H37" s="693"/>
      <c r="I37" s="693"/>
      <c r="J37" s="693"/>
      <c r="K37" s="693"/>
      <c r="L37" s="693"/>
      <c r="M37" s="693"/>
      <c r="N37" s="693"/>
      <c r="O37" s="693"/>
      <c r="P37" s="693"/>
      <c r="Q37" s="693"/>
      <c r="R37" s="693"/>
      <c r="S37" s="693"/>
      <c r="T37" s="693"/>
    </row>
    <row r="38" spans="2:20" x14ac:dyDescent="0.25">
      <c r="B38" s="693" t="s">
        <v>273</v>
      </c>
      <c r="C38" s="693"/>
      <c r="D38" s="693"/>
      <c r="E38" s="693"/>
      <c r="F38" s="693"/>
      <c r="G38" s="693"/>
      <c r="H38" s="693"/>
      <c r="I38" s="693"/>
      <c r="J38" s="693"/>
      <c r="K38" s="693"/>
      <c r="L38" s="693"/>
      <c r="M38" s="693"/>
      <c r="N38" s="693"/>
      <c r="O38" s="693"/>
      <c r="P38" s="693"/>
      <c r="Q38" s="693"/>
      <c r="R38" s="693"/>
      <c r="S38" s="693"/>
      <c r="T38" s="693"/>
    </row>
    <row r="39" spans="2:20" x14ac:dyDescent="0.25">
      <c r="B39" s="272"/>
      <c r="C39" s="272"/>
      <c r="D39" s="272"/>
      <c r="E39" s="272"/>
      <c r="F39" s="272"/>
      <c r="G39" s="272"/>
      <c r="H39" s="272"/>
      <c r="I39" s="333"/>
      <c r="J39" s="272"/>
      <c r="K39" s="272"/>
      <c r="L39" s="549"/>
      <c r="M39" s="272"/>
      <c r="N39" s="399"/>
      <c r="O39" s="399"/>
      <c r="P39" s="399"/>
      <c r="Q39" s="399"/>
    </row>
    <row r="41" spans="2:20" ht="15" customHeight="1" x14ac:dyDescent="0.25"/>
    <row r="42" spans="2:20" ht="15" customHeight="1" x14ac:dyDescent="0.25"/>
    <row r="43" spans="2:20" ht="15" customHeight="1" x14ac:dyDescent="0.25"/>
    <row r="44" spans="2:20" ht="15" customHeight="1" x14ac:dyDescent="0.25"/>
    <row r="45" spans="2:20" ht="14.85" customHeight="1" x14ac:dyDescent="0.25"/>
    <row r="46" spans="2:20" ht="15" customHeight="1" x14ac:dyDescent="0.25"/>
    <row r="47" spans="2:20" ht="15" customHeight="1" x14ac:dyDescent="0.25"/>
    <row r="48" spans="2:20" ht="14.8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6" ht="15" customHeight="1" x14ac:dyDescent="0.25"/>
    <row r="57" ht="15" customHeight="1" x14ac:dyDescent="0.25"/>
    <row r="58" ht="15" customHeight="1" x14ac:dyDescent="0.25"/>
    <row r="59" ht="15" customHeight="1" x14ac:dyDescent="0.25"/>
    <row r="60" ht="15" customHeight="1" x14ac:dyDescent="0.25"/>
  </sheetData>
  <mergeCells count="31">
    <mergeCell ref="V4:V5"/>
    <mergeCell ref="B38:T38"/>
    <mergeCell ref="B37:T37"/>
    <mergeCell ref="U4:U5"/>
    <mergeCell ref="B2:U2"/>
    <mergeCell ref="B25:M25"/>
    <mergeCell ref="B4:B5"/>
    <mergeCell ref="C4:C5"/>
    <mergeCell ref="D4:D5"/>
    <mergeCell ref="E4:E5"/>
    <mergeCell ref="F4:F5"/>
    <mergeCell ref="G4:G5"/>
    <mergeCell ref="H4:H5"/>
    <mergeCell ref="R4:R5"/>
    <mergeCell ref="B33:T33"/>
    <mergeCell ref="B34:T34"/>
    <mergeCell ref="I4:I5"/>
    <mergeCell ref="B36:T36"/>
    <mergeCell ref="B27:M27"/>
    <mergeCell ref="B29:M29"/>
    <mergeCell ref="B30:T30"/>
    <mergeCell ref="B31:T31"/>
    <mergeCell ref="B32:T32"/>
    <mergeCell ref="B35:T35"/>
    <mergeCell ref="S4:S5"/>
    <mergeCell ref="T4:T5"/>
    <mergeCell ref="B6:B19"/>
    <mergeCell ref="B20:B22"/>
    <mergeCell ref="B26:M26"/>
    <mergeCell ref="J4:M4"/>
    <mergeCell ref="N4:Q4"/>
  </mergeCells>
  <conditionalFormatting sqref="C6:C8 C19:Q19 F6:Q8 C20:C21 F20:Q21 C22:Q22">
    <cfRule type="containsBlanks" dxfId="117" priority="20">
      <formula>LEN(TRIM(C6))=0</formula>
    </cfRule>
  </conditionalFormatting>
  <conditionalFormatting sqref="D6:E6">
    <cfRule type="containsBlanks" dxfId="116" priority="17">
      <formula>LEN(TRIM(D6))=0</formula>
    </cfRule>
  </conditionalFormatting>
  <conditionalFormatting sqref="D7:E7">
    <cfRule type="containsBlanks" dxfId="115" priority="16">
      <formula>LEN(TRIM(D7))=0</formula>
    </cfRule>
  </conditionalFormatting>
  <conditionalFormatting sqref="C9 F9:Q9">
    <cfRule type="containsBlanks" dxfId="114" priority="15">
      <formula>LEN(TRIM(C9))=0</formula>
    </cfRule>
  </conditionalFormatting>
  <conditionalFormatting sqref="C10 F10:Q10">
    <cfRule type="containsBlanks" dxfId="113" priority="14">
      <formula>LEN(TRIM(C10))=0</formula>
    </cfRule>
  </conditionalFormatting>
  <conditionalFormatting sqref="C11 G11:Q11">
    <cfRule type="containsBlanks" dxfId="112" priority="13">
      <formula>LEN(TRIM(C11))=0</formula>
    </cfRule>
  </conditionalFormatting>
  <conditionalFormatting sqref="C12:Q12">
    <cfRule type="containsBlanks" dxfId="111" priority="12">
      <formula>LEN(TRIM(C12))=0</formula>
    </cfRule>
  </conditionalFormatting>
  <conditionalFormatting sqref="C13 F13:Q13">
    <cfRule type="containsBlanks" dxfId="110" priority="11">
      <formula>LEN(TRIM(C13))=0</formula>
    </cfRule>
  </conditionalFormatting>
  <conditionalFormatting sqref="C14:Q14">
    <cfRule type="containsBlanks" dxfId="109" priority="10">
      <formula>LEN(TRIM(C14))=0</formula>
    </cfRule>
  </conditionalFormatting>
  <conditionalFormatting sqref="C15:Q15">
    <cfRule type="containsBlanks" dxfId="108" priority="9">
      <formula>LEN(TRIM(C15))=0</formula>
    </cfRule>
  </conditionalFormatting>
  <conditionalFormatting sqref="C16:Q16 J17:Q18">
    <cfRule type="containsBlanks" dxfId="107" priority="8">
      <formula>LEN(TRIM(C16))=0</formula>
    </cfRule>
  </conditionalFormatting>
  <conditionalFormatting sqref="D8:E8">
    <cfRule type="containsBlanks" dxfId="106" priority="7">
      <formula>LEN(TRIM(D8))=0</formula>
    </cfRule>
  </conditionalFormatting>
  <conditionalFormatting sqref="D9:E9">
    <cfRule type="containsBlanks" dxfId="105" priority="6">
      <formula>LEN(TRIM(D9))=0</formula>
    </cfRule>
  </conditionalFormatting>
  <conditionalFormatting sqref="D10:E10">
    <cfRule type="containsBlanks" dxfId="104" priority="5">
      <formula>LEN(TRIM(D10))=0</formula>
    </cfRule>
  </conditionalFormatting>
  <conditionalFormatting sqref="D11:F11">
    <cfRule type="containsBlanks" dxfId="103" priority="4">
      <formula>LEN(TRIM(D11))=0</formula>
    </cfRule>
  </conditionalFormatting>
  <conditionalFormatting sqref="D20:E21">
    <cfRule type="containsBlanks" dxfId="102" priority="3">
      <formula>LEN(TRIM(D20))=0</formula>
    </cfRule>
  </conditionalFormatting>
  <conditionalFormatting sqref="D13:E13">
    <cfRule type="containsBlanks" dxfId="101" priority="2">
      <formula>LEN(TRIM(D13))=0</formula>
    </cfRule>
  </conditionalFormatting>
  <conditionalFormatting sqref="C17:I18">
    <cfRule type="containsBlanks" dxfId="100" priority="1">
      <formula>LEN(TRIM(C17))=0</formula>
    </cfRule>
  </conditionalFormatting>
  <hyperlinks>
    <hyperlink ref="V9" r:id="rId1" display="https://www.eerstekamer.nl/nonav/overig/20220623/stand_van_zaken_uitvoering/document"/>
    <hyperlink ref="V13" r:id="rId2" display="https://nieuws.schiphol.nl/luchtvaartsector-overhandigt-actieplan-slim-en-duurzaam-aan-minister-iw/"/>
    <hyperlink ref="V14" r:id="rId3" display="https://www.opwegnaarseb.nl/"/>
    <hyperlink ref="V16" r:id="rId4" display="https://wetten.overheid.nl/BWBR0045768/2021-11-04"/>
    <hyperlink ref="V17" r:id="rId5" display="https://www.rijksoverheid.nl/onderwerpen/fiets/werkgevers-stimuleren-fietsgebruik-medewerkers"/>
    <hyperlink ref="V12" r:id="rId6" display="https://www.pbl.nl/sites/default/files/downloads/pbl-2021-beleidsoverzicht-en-factsheets-beleidsinstrumenten-4708.pdf"/>
  </hyperlinks>
  <pageMargins left="0.7" right="0.7" top="0.75" bottom="0.75" header="0.3" footer="0.3"/>
  <pageSetup paperSize="9" orientation="portrait" horizontalDpi="4294967292" verticalDpi="4294967292" r:id="rId7"/>
  <extLst>
    <ext xmlns:x14="http://schemas.microsoft.com/office/spreadsheetml/2009/9/main" uri="{CCE6A557-97BC-4b89-ADB6-D9C93CAAB3DF}">
      <x14:dataValidations xmlns:xm="http://schemas.microsoft.com/office/excel/2006/main" count="4">
        <x14:dataValidation type="list" allowBlank="1" showInputMessage="1" showErrorMessage="1">
          <x14:formula1>
            <xm:f>Menus!$B$2:$B$6</xm:f>
          </x14:formula1>
          <xm:sqref>F20:F22</xm:sqref>
        </x14:dataValidation>
        <x14:dataValidation type="list" allowBlank="1" showInputMessage="1" showErrorMessage="1" promptTitle="MODE">
          <x14:formula1>
            <xm:f>Menus!$C$2:$C$7</xm:f>
          </x14:formula1>
          <xm:sqref>H6:H22</xm:sqref>
        </x14:dataValidation>
        <x14:dataValidation type="list" allowBlank="1" showInputMessage="1" showErrorMessage="1" promptTitle="ALTERNATIVE FUEL">
          <x14:formula1>
            <xm:f>Menus!$D$2:$D$11</xm:f>
          </x14:formula1>
          <xm:sqref>G6:G22</xm:sqref>
        </x14:dataValidation>
        <x14:dataValidation type="list" allowBlank="1" showInputMessage="1" showErrorMessage="1" promptTitle="MODE">
          <x14:formula1>
            <xm:f>Menus!$L$2:$L$5</xm:f>
          </x14:formula1>
          <xm:sqref>I6:I22</xm:sqref>
        </x14:dataValidation>
      </x14:dataValidation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39"/>
  <sheetViews>
    <sheetView zoomScale="90" zoomScaleNormal="90" workbookViewId="0">
      <selection activeCell="B1" sqref="B1"/>
    </sheetView>
  </sheetViews>
  <sheetFormatPr defaultColWidth="8.85546875" defaultRowHeight="15" x14ac:dyDescent="0.25"/>
  <cols>
    <col min="1" max="1" width="2.140625" customWidth="1"/>
    <col min="2" max="2" width="4.140625" customWidth="1"/>
    <col min="3" max="3" width="17" customWidth="1"/>
    <col min="4" max="4" width="21" customWidth="1"/>
    <col min="5" max="5" width="11.85546875" style="29" customWidth="1"/>
    <col min="6" max="6" width="13.140625" customWidth="1"/>
    <col min="7" max="7" width="12.140625" customWidth="1"/>
    <col min="8" max="9" width="8.85546875" customWidth="1"/>
    <col min="10" max="10" width="8.85546875" style="29" customWidth="1"/>
    <col min="11" max="11" width="8.85546875" customWidth="1"/>
    <col min="12" max="15" width="9.85546875" style="29" customWidth="1"/>
    <col min="16" max="16" width="11.85546875" customWidth="1"/>
    <col min="17" max="17" width="7.140625" customWidth="1"/>
    <col min="18" max="18" width="6.42578125" customWidth="1"/>
    <col min="19" max="19" width="55.7109375" bestFit="1" customWidth="1"/>
    <col min="20" max="20" width="137.42578125" bestFit="1" customWidth="1"/>
  </cols>
  <sheetData>
    <row r="1" spans="2:20" ht="15.75" thickBot="1" x14ac:dyDescent="0.3">
      <c r="B1" t="s">
        <v>112</v>
      </c>
    </row>
    <row r="2" spans="2:20" ht="16.5" thickBot="1" x14ac:dyDescent="0.3">
      <c r="B2" s="699" t="s">
        <v>15</v>
      </c>
      <c r="C2" s="700"/>
      <c r="D2" s="700"/>
      <c r="E2" s="700"/>
      <c r="F2" s="700"/>
      <c r="G2" s="700"/>
      <c r="H2" s="700"/>
      <c r="I2" s="700"/>
      <c r="J2" s="700"/>
      <c r="K2" s="700"/>
      <c r="L2" s="700"/>
      <c r="M2" s="700"/>
      <c r="N2" s="700"/>
      <c r="O2" s="700"/>
      <c r="P2" s="700"/>
      <c r="Q2" s="700"/>
      <c r="R2" s="700"/>
      <c r="S2" s="701"/>
    </row>
    <row r="3" spans="2:20" ht="15.75" thickBot="1" x14ac:dyDescent="0.3">
      <c r="B3" s="762"/>
      <c r="C3" s="762"/>
      <c r="D3" s="762"/>
      <c r="E3" s="762"/>
      <c r="F3" s="762"/>
      <c r="G3" s="762"/>
      <c r="H3" s="762"/>
      <c r="I3" s="762"/>
      <c r="J3" s="762"/>
      <c r="K3" s="762"/>
      <c r="L3" s="762"/>
      <c r="M3" s="762"/>
      <c r="N3" s="762"/>
      <c r="O3" s="762"/>
      <c r="P3" s="762"/>
      <c r="Q3" s="762"/>
      <c r="R3" s="762"/>
    </row>
    <row r="4" spans="2:20" ht="32.25" customHeight="1" thickBot="1" x14ac:dyDescent="0.3">
      <c r="B4" s="734" t="s">
        <v>113</v>
      </c>
      <c r="C4" s="726" t="s">
        <v>25</v>
      </c>
      <c r="D4" s="726" t="s">
        <v>91</v>
      </c>
      <c r="E4" s="726" t="s">
        <v>165</v>
      </c>
      <c r="F4" s="747" t="s">
        <v>106</v>
      </c>
      <c r="G4" s="754" t="s">
        <v>6</v>
      </c>
      <c r="H4" s="734" t="s">
        <v>169</v>
      </c>
      <c r="I4" s="705"/>
      <c r="J4" s="705"/>
      <c r="K4" s="758"/>
      <c r="L4" s="707" t="s">
        <v>170</v>
      </c>
      <c r="M4" s="708"/>
      <c r="N4" s="708"/>
      <c r="O4" s="708"/>
      <c r="P4" s="769" t="s">
        <v>182</v>
      </c>
      <c r="Q4" s="737" t="s">
        <v>1</v>
      </c>
      <c r="R4" s="739" t="s">
        <v>152</v>
      </c>
      <c r="S4" s="760" t="s">
        <v>109</v>
      </c>
      <c r="T4" s="747" t="s">
        <v>418</v>
      </c>
    </row>
    <row r="5" spans="2:20" ht="33" customHeight="1" thickBot="1" x14ac:dyDescent="0.3">
      <c r="B5" s="764"/>
      <c r="C5" s="765"/>
      <c r="D5" s="763"/>
      <c r="E5" s="768"/>
      <c r="F5" s="766"/>
      <c r="G5" s="767"/>
      <c r="H5" s="670">
        <v>2019</v>
      </c>
      <c r="I5" s="671">
        <v>2020</v>
      </c>
      <c r="J5" s="671">
        <v>2021</v>
      </c>
      <c r="K5" s="674">
        <v>2022</v>
      </c>
      <c r="L5" s="670">
        <v>2023</v>
      </c>
      <c r="M5" s="671">
        <v>2024</v>
      </c>
      <c r="N5" s="671">
        <v>2025</v>
      </c>
      <c r="O5" s="674" t="s">
        <v>95</v>
      </c>
      <c r="P5" s="770"/>
      <c r="Q5" s="771"/>
      <c r="R5" s="772"/>
      <c r="S5" s="761"/>
      <c r="T5" s="759"/>
    </row>
    <row r="6" spans="2:20" ht="76.5" x14ac:dyDescent="0.25">
      <c r="B6" s="675">
        <v>1</v>
      </c>
      <c r="C6" s="678" t="s">
        <v>463</v>
      </c>
      <c r="D6" s="558" t="s">
        <v>464</v>
      </c>
      <c r="E6" s="72" t="s">
        <v>360</v>
      </c>
      <c r="F6" s="72" t="s">
        <v>360</v>
      </c>
      <c r="G6" s="360" t="s">
        <v>11</v>
      </c>
      <c r="H6" s="684">
        <v>10000</v>
      </c>
      <c r="I6" s="562">
        <v>10000</v>
      </c>
      <c r="J6" s="562">
        <v>10000</v>
      </c>
      <c r="K6" s="679">
        <v>10000</v>
      </c>
      <c r="L6" s="684">
        <v>10000</v>
      </c>
      <c r="M6" s="562">
        <v>10000</v>
      </c>
      <c r="N6" s="562">
        <v>10000</v>
      </c>
      <c r="O6" s="90" t="s">
        <v>424</v>
      </c>
      <c r="P6" s="677">
        <v>70000</v>
      </c>
      <c r="Q6" s="84">
        <v>2019</v>
      </c>
      <c r="R6" s="84">
        <v>2025</v>
      </c>
      <c r="S6" s="685" t="s">
        <v>465</v>
      </c>
      <c r="T6" s="354"/>
    </row>
    <row r="7" spans="2:20" ht="45" x14ac:dyDescent="0.25">
      <c r="B7" s="676">
        <v>2</v>
      </c>
      <c r="C7" s="680" t="s">
        <v>466</v>
      </c>
      <c r="D7" s="554" t="s">
        <v>467</v>
      </c>
      <c r="E7" s="49" t="s">
        <v>167</v>
      </c>
      <c r="F7" s="49" t="s">
        <v>7</v>
      </c>
      <c r="G7" s="83" t="s">
        <v>11</v>
      </c>
      <c r="H7" s="414"/>
      <c r="I7" s="49"/>
      <c r="J7" s="563">
        <v>5000</v>
      </c>
      <c r="K7" s="50" t="s">
        <v>468</v>
      </c>
      <c r="L7" s="414"/>
      <c r="M7" s="49"/>
      <c r="N7" s="49"/>
      <c r="O7" s="50"/>
      <c r="P7" s="412" t="s">
        <v>178</v>
      </c>
      <c r="Q7" s="84"/>
      <c r="R7" s="84"/>
      <c r="S7" s="565"/>
      <c r="T7" s="351"/>
    </row>
    <row r="8" spans="2:20" ht="45" x14ac:dyDescent="0.25">
      <c r="B8" s="676">
        <f>B7+1</f>
        <v>3</v>
      </c>
      <c r="C8" s="680" t="s">
        <v>471</v>
      </c>
      <c r="D8" s="554" t="s">
        <v>472</v>
      </c>
      <c r="E8" s="49" t="s">
        <v>167</v>
      </c>
      <c r="F8" s="49" t="s">
        <v>360</v>
      </c>
      <c r="G8" s="83" t="s">
        <v>11</v>
      </c>
      <c r="H8" s="414" t="s">
        <v>473</v>
      </c>
      <c r="I8" s="49" t="s">
        <v>473</v>
      </c>
      <c r="J8" s="49" t="s">
        <v>473</v>
      </c>
      <c r="K8" s="50" t="s">
        <v>473</v>
      </c>
      <c r="L8" s="414" t="s">
        <v>473</v>
      </c>
      <c r="M8" s="49" t="s">
        <v>473</v>
      </c>
      <c r="N8" s="49" t="s">
        <v>473</v>
      </c>
      <c r="O8" s="50" t="s">
        <v>473</v>
      </c>
      <c r="P8" s="412"/>
      <c r="Q8" s="84"/>
      <c r="R8" s="84"/>
      <c r="S8" s="565"/>
      <c r="T8" s="351"/>
    </row>
    <row r="9" spans="2:20" ht="76.5" x14ac:dyDescent="0.25">
      <c r="B9" s="676">
        <f t="shared" ref="B9:B11" si="0">B8+1</f>
        <v>4</v>
      </c>
      <c r="C9" s="681" t="s">
        <v>474</v>
      </c>
      <c r="D9" s="554" t="s">
        <v>475</v>
      </c>
      <c r="E9" s="554" t="s">
        <v>360</v>
      </c>
      <c r="F9" s="554" t="s">
        <v>360</v>
      </c>
      <c r="G9" s="688" t="s">
        <v>360</v>
      </c>
      <c r="H9" s="689">
        <v>34400</v>
      </c>
      <c r="I9" s="49"/>
      <c r="J9" s="563">
        <v>36620</v>
      </c>
      <c r="K9" s="682" t="s">
        <v>473</v>
      </c>
      <c r="L9" s="414"/>
      <c r="M9" s="49"/>
      <c r="N9" s="49"/>
      <c r="O9" s="50"/>
      <c r="P9" s="568"/>
      <c r="Q9" s="84"/>
      <c r="R9" s="84"/>
      <c r="S9" s="565" t="s">
        <v>476</v>
      </c>
      <c r="T9" s="673" t="s">
        <v>491</v>
      </c>
    </row>
    <row r="10" spans="2:20" ht="63.75" x14ac:dyDescent="0.25">
      <c r="B10" s="676">
        <f t="shared" si="0"/>
        <v>5</v>
      </c>
      <c r="C10" s="680" t="s">
        <v>478</v>
      </c>
      <c r="D10" s="554" t="s">
        <v>479</v>
      </c>
      <c r="E10" s="49" t="s">
        <v>360</v>
      </c>
      <c r="F10" s="49" t="s">
        <v>360</v>
      </c>
      <c r="G10" s="83" t="s">
        <v>360</v>
      </c>
      <c r="H10" s="414"/>
      <c r="I10" s="49"/>
      <c r="J10" s="563">
        <v>198000</v>
      </c>
      <c r="K10" s="682">
        <v>149000</v>
      </c>
      <c r="L10" s="414"/>
      <c r="M10" s="49"/>
      <c r="N10" s="49"/>
      <c r="O10" s="50"/>
      <c r="P10" s="412"/>
      <c r="Q10" s="84"/>
      <c r="R10" s="84"/>
      <c r="S10" s="565"/>
      <c r="T10" s="673" t="s">
        <v>480</v>
      </c>
    </row>
    <row r="11" spans="2:20" ht="51" x14ac:dyDescent="0.25">
      <c r="B11" s="676">
        <f t="shared" si="0"/>
        <v>6</v>
      </c>
      <c r="C11" s="680" t="s">
        <v>481</v>
      </c>
      <c r="D11" s="554" t="s">
        <v>482</v>
      </c>
      <c r="E11" s="49" t="s">
        <v>360</v>
      </c>
      <c r="F11" s="49" t="s">
        <v>360</v>
      </c>
      <c r="G11" s="83" t="s">
        <v>360</v>
      </c>
      <c r="H11" s="414"/>
      <c r="I11" s="49"/>
      <c r="J11" s="563">
        <v>12700</v>
      </c>
      <c r="K11" s="682">
        <v>10000</v>
      </c>
      <c r="L11" s="414"/>
      <c r="M11" s="49"/>
      <c r="N11" s="49"/>
      <c r="O11" s="50"/>
      <c r="P11" s="412"/>
      <c r="Q11" s="84"/>
      <c r="R11" s="84"/>
      <c r="S11" s="565"/>
      <c r="T11" s="673" t="s">
        <v>483</v>
      </c>
    </row>
    <row r="12" spans="2:20" s="29" customFormat="1" ht="76.5" x14ac:dyDescent="0.25">
      <c r="B12" s="676">
        <f>B11+1</f>
        <v>7</v>
      </c>
      <c r="C12" s="681" t="s">
        <v>484</v>
      </c>
      <c r="D12" s="554" t="s">
        <v>485</v>
      </c>
      <c r="E12" s="49" t="s">
        <v>167</v>
      </c>
      <c r="F12" s="49" t="s">
        <v>7</v>
      </c>
      <c r="G12" s="83" t="s">
        <v>11</v>
      </c>
      <c r="H12" s="414"/>
      <c r="I12" s="672">
        <v>1036</v>
      </c>
      <c r="J12" s="564"/>
      <c r="K12" s="682">
        <v>39400</v>
      </c>
      <c r="L12" s="414"/>
      <c r="M12" s="49"/>
      <c r="N12" s="49"/>
      <c r="O12" s="50"/>
      <c r="P12" s="412"/>
      <c r="Q12" s="84"/>
      <c r="R12" s="84"/>
      <c r="S12" s="565" t="s">
        <v>488</v>
      </c>
      <c r="T12" s="566" t="s">
        <v>457</v>
      </c>
    </row>
    <row r="13" spans="2:20" s="29" customFormat="1" ht="76.5" x14ac:dyDescent="0.25">
      <c r="B13" s="676">
        <f t="shared" ref="B13:B17" si="1">B12+1</f>
        <v>8</v>
      </c>
      <c r="C13" s="681" t="s">
        <v>486</v>
      </c>
      <c r="D13" s="554" t="s">
        <v>487</v>
      </c>
      <c r="E13" s="49" t="s">
        <v>360</v>
      </c>
      <c r="F13" s="49" t="s">
        <v>360</v>
      </c>
      <c r="G13" s="83" t="s">
        <v>360</v>
      </c>
      <c r="H13" s="414"/>
      <c r="I13" s="564">
        <v>28333</v>
      </c>
      <c r="J13" s="683">
        <v>25000</v>
      </c>
      <c r="K13" s="50" t="s">
        <v>473</v>
      </c>
      <c r="L13" s="414"/>
      <c r="M13" s="49"/>
      <c r="N13" s="49"/>
      <c r="O13" s="50"/>
      <c r="P13" s="568"/>
      <c r="Q13" s="84"/>
      <c r="R13" s="84"/>
      <c r="S13" s="579" t="s">
        <v>489</v>
      </c>
      <c r="T13" s="673" t="s">
        <v>490</v>
      </c>
    </row>
    <row r="14" spans="2:20" s="29" customFormat="1" ht="51" x14ac:dyDescent="0.25">
      <c r="B14" s="676">
        <f t="shared" si="1"/>
        <v>9</v>
      </c>
      <c r="C14" s="414" t="s">
        <v>642</v>
      </c>
      <c r="D14" s="49"/>
      <c r="E14" s="49" t="s">
        <v>360</v>
      </c>
      <c r="F14" s="49" t="s">
        <v>360</v>
      </c>
      <c r="G14" s="83" t="s">
        <v>360</v>
      </c>
      <c r="H14" s="414"/>
      <c r="I14" s="49"/>
      <c r="J14" s="49"/>
      <c r="K14" s="50"/>
      <c r="L14" s="414"/>
      <c r="M14" s="49"/>
      <c r="N14" s="49"/>
      <c r="O14" s="50"/>
      <c r="P14" s="412"/>
      <c r="Q14" s="84"/>
      <c r="R14" s="84"/>
      <c r="S14" s="565" t="s">
        <v>643</v>
      </c>
      <c r="T14" s="351"/>
    </row>
    <row r="15" spans="2:20" s="29" customFormat="1" ht="89.25" x14ac:dyDescent="0.25">
      <c r="B15" s="676">
        <f t="shared" si="1"/>
        <v>10</v>
      </c>
      <c r="C15" s="414" t="s">
        <v>651</v>
      </c>
      <c r="D15" s="49" t="s">
        <v>652</v>
      </c>
      <c r="E15" s="49" t="s">
        <v>176</v>
      </c>
      <c r="F15" s="49" t="s">
        <v>7</v>
      </c>
      <c r="G15" s="83" t="s">
        <v>11</v>
      </c>
      <c r="H15" s="414"/>
      <c r="I15" s="49"/>
      <c r="J15" s="49"/>
      <c r="K15" s="50"/>
      <c r="L15" s="414"/>
      <c r="M15" s="49"/>
      <c r="N15" s="49"/>
      <c r="O15" s="50"/>
      <c r="P15" s="412"/>
      <c r="Q15" s="84"/>
      <c r="R15" s="84"/>
      <c r="S15" s="686" t="s">
        <v>626</v>
      </c>
      <c r="T15" s="351"/>
    </row>
    <row r="16" spans="2:20" x14ac:dyDescent="0.25">
      <c r="B16" s="676">
        <f t="shared" si="1"/>
        <v>11</v>
      </c>
      <c r="C16" s="414"/>
      <c r="D16" s="49"/>
      <c r="E16" s="49" t="s">
        <v>107</v>
      </c>
      <c r="F16" s="49" t="s">
        <v>107</v>
      </c>
      <c r="G16" s="83" t="s">
        <v>107</v>
      </c>
      <c r="H16" s="414"/>
      <c r="I16" s="49"/>
      <c r="J16" s="49"/>
      <c r="K16" s="50"/>
      <c r="L16" s="414"/>
      <c r="M16" s="49"/>
      <c r="N16" s="49"/>
      <c r="O16" s="50"/>
      <c r="P16" s="412"/>
      <c r="Q16" s="84"/>
      <c r="R16" s="84"/>
      <c r="S16" s="565"/>
      <c r="T16" s="351"/>
    </row>
    <row r="17" spans="2:20" ht="15.75" thickBot="1" x14ac:dyDescent="0.3">
      <c r="B17" s="676">
        <f t="shared" si="1"/>
        <v>12</v>
      </c>
      <c r="C17" s="415"/>
      <c r="D17" s="51"/>
      <c r="E17" s="51" t="s">
        <v>107</v>
      </c>
      <c r="F17" s="51" t="s">
        <v>107</v>
      </c>
      <c r="G17" s="78" t="s">
        <v>107</v>
      </c>
      <c r="H17" s="415"/>
      <c r="I17" s="51"/>
      <c r="J17" s="51"/>
      <c r="K17" s="52"/>
      <c r="L17" s="415"/>
      <c r="M17" s="51"/>
      <c r="N17" s="51"/>
      <c r="O17" s="52"/>
      <c r="P17" s="413"/>
      <c r="Q17" s="99"/>
      <c r="R17" s="99"/>
      <c r="S17" s="687"/>
      <c r="T17" s="352"/>
    </row>
    <row r="20" spans="2:20" x14ac:dyDescent="0.25">
      <c r="B20" s="716" t="s">
        <v>109</v>
      </c>
      <c r="C20" s="716"/>
      <c r="D20" s="716"/>
      <c r="E20" s="716"/>
      <c r="F20" s="716"/>
      <c r="G20" s="716"/>
      <c r="H20" s="716"/>
      <c r="I20" s="716"/>
      <c r="J20" s="716"/>
      <c r="K20" s="716"/>
      <c r="L20" s="716"/>
      <c r="M20" s="716"/>
      <c r="N20" s="716"/>
      <c r="O20" s="716"/>
      <c r="P20" s="716"/>
      <c r="Q20" s="716"/>
      <c r="R20" s="716"/>
    </row>
    <row r="21" spans="2:20" x14ac:dyDescent="0.25">
      <c r="B21" s="693" t="s">
        <v>123</v>
      </c>
      <c r="C21" s="693"/>
      <c r="D21" s="693"/>
      <c r="E21" s="693"/>
      <c r="F21" s="693"/>
      <c r="G21" s="693"/>
      <c r="H21" s="693"/>
      <c r="I21" s="693"/>
      <c r="J21" s="693"/>
      <c r="K21" s="693"/>
      <c r="L21" s="693"/>
      <c r="M21" s="693"/>
      <c r="N21" s="693"/>
      <c r="O21" s="693"/>
      <c r="P21" s="693"/>
      <c r="Q21" s="693"/>
      <c r="R21" s="693"/>
    </row>
    <row r="22" spans="2:20" x14ac:dyDescent="0.25">
      <c r="B22" s="693" t="s">
        <v>135</v>
      </c>
      <c r="C22" s="693"/>
      <c r="D22" s="693"/>
      <c r="E22" s="693"/>
      <c r="F22" s="693"/>
      <c r="G22" s="693"/>
      <c r="H22" s="693"/>
      <c r="I22" s="693"/>
      <c r="J22" s="693"/>
      <c r="K22" s="693"/>
      <c r="L22" s="693"/>
      <c r="M22" s="693"/>
      <c r="N22" s="693"/>
      <c r="O22" s="693"/>
      <c r="P22" s="693"/>
      <c r="Q22" s="693"/>
      <c r="R22" s="693"/>
    </row>
    <row r="24" spans="2:20" s="29" customFormat="1" ht="17.25" customHeight="1" x14ac:dyDescent="0.25">
      <c r="B24" s="46" t="s">
        <v>134</v>
      </c>
      <c r="C24" s="46"/>
    </row>
    <row r="25" spans="2:20" s="29" customFormat="1" x14ac:dyDescent="0.25">
      <c r="B25" s="694" t="s">
        <v>252</v>
      </c>
      <c r="C25" s="694"/>
      <c r="D25" s="694"/>
      <c r="E25" s="694"/>
      <c r="F25" s="694"/>
      <c r="G25" s="694"/>
      <c r="H25" s="694"/>
      <c r="I25" s="694"/>
      <c r="J25" s="694"/>
      <c r="K25" s="694"/>
      <c r="L25" s="694"/>
      <c r="M25" s="694"/>
      <c r="N25" s="694"/>
      <c r="O25" s="694"/>
      <c r="P25" s="694"/>
      <c r="Q25" s="694"/>
      <c r="R25" s="694"/>
    </row>
    <row r="26" spans="2:20" x14ac:dyDescent="0.25">
      <c r="B26" s="693" t="s">
        <v>138</v>
      </c>
      <c r="C26" s="693"/>
      <c r="D26" s="693"/>
      <c r="E26" s="693"/>
      <c r="F26" s="693"/>
      <c r="G26" s="693"/>
      <c r="H26" s="693"/>
      <c r="I26" s="693"/>
      <c r="J26" s="693"/>
      <c r="K26" s="693"/>
      <c r="L26" s="693"/>
      <c r="M26" s="693"/>
      <c r="N26" s="693"/>
      <c r="O26" s="693"/>
      <c r="P26" s="693"/>
      <c r="Q26" s="693"/>
      <c r="R26" s="693"/>
    </row>
    <row r="27" spans="2:20" x14ac:dyDescent="0.25">
      <c r="B27" s="693" t="s">
        <v>253</v>
      </c>
      <c r="C27" s="693"/>
      <c r="D27" s="693"/>
      <c r="E27" s="693"/>
      <c r="F27" s="693"/>
      <c r="G27" s="693"/>
      <c r="H27" s="693"/>
      <c r="I27" s="693"/>
      <c r="J27" s="693"/>
      <c r="K27" s="693"/>
      <c r="L27" s="693"/>
      <c r="M27" s="693"/>
      <c r="N27" s="693"/>
      <c r="O27" s="693"/>
      <c r="P27" s="693"/>
      <c r="Q27" s="693"/>
      <c r="R27" s="693"/>
    </row>
    <row r="28" spans="2:20" x14ac:dyDescent="0.25">
      <c r="B28" s="693" t="s">
        <v>254</v>
      </c>
      <c r="C28" s="693"/>
      <c r="D28" s="693"/>
      <c r="E28" s="693"/>
      <c r="F28" s="693"/>
      <c r="G28" s="693"/>
      <c r="H28" s="693"/>
      <c r="I28" s="693"/>
      <c r="J28" s="693"/>
      <c r="K28" s="693"/>
      <c r="L28" s="693"/>
      <c r="M28" s="693"/>
      <c r="N28" s="693"/>
      <c r="O28" s="693"/>
      <c r="P28" s="693"/>
      <c r="Q28" s="693"/>
      <c r="R28" s="693"/>
    </row>
    <row r="29" spans="2:20" x14ac:dyDescent="0.25">
      <c r="B29" s="693" t="s">
        <v>180</v>
      </c>
      <c r="C29" s="693"/>
      <c r="D29" s="693"/>
      <c r="E29" s="693"/>
      <c r="F29" s="693"/>
      <c r="G29" s="693"/>
      <c r="H29" s="693"/>
      <c r="I29" s="693"/>
      <c r="J29" s="693"/>
      <c r="K29" s="693"/>
      <c r="L29" s="693"/>
      <c r="M29" s="693"/>
      <c r="N29" s="693"/>
      <c r="O29" s="693"/>
      <c r="P29" s="693"/>
      <c r="Q29" s="693"/>
      <c r="R29" s="693"/>
    </row>
    <row r="30" spans="2:20" s="29" customFormat="1" x14ac:dyDescent="0.25">
      <c r="B30" s="330" t="s">
        <v>362</v>
      </c>
      <c r="C30" s="330"/>
      <c r="D30" s="330"/>
      <c r="E30" s="330"/>
      <c r="F30" s="330"/>
      <c r="G30" s="330"/>
      <c r="H30" s="330"/>
      <c r="I30" s="330"/>
      <c r="J30" s="549"/>
      <c r="K30" s="330"/>
      <c r="L30" s="399"/>
      <c r="M30" s="399"/>
      <c r="N30" s="399"/>
      <c r="O30" s="399"/>
      <c r="P30" s="330"/>
      <c r="Q30" s="330"/>
      <c r="R30" s="330"/>
    </row>
    <row r="31" spans="2:20" x14ac:dyDescent="0.25">
      <c r="B31" s="693" t="s">
        <v>369</v>
      </c>
      <c r="C31" s="693"/>
      <c r="D31" s="693"/>
      <c r="E31" s="693"/>
      <c r="F31" s="693"/>
      <c r="G31" s="693"/>
      <c r="H31" s="693"/>
      <c r="I31" s="693"/>
      <c r="J31" s="693"/>
      <c r="K31" s="693"/>
      <c r="L31" s="693"/>
      <c r="M31" s="693"/>
      <c r="N31" s="693"/>
      <c r="O31" s="693"/>
      <c r="P31" s="693"/>
      <c r="Q31" s="693"/>
      <c r="R31" s="693"/>
    </row>
    <row r="32" spans="2:20" x14ac:dyDescent="0.25">
      <c r="B32" s="693" t="s">
        <v>273</v>
      </c>
      <c r="C32" s="693"/>
      <c r="D32" s="693"/>
      <c r="E32" s="693"/>
      <c r="F32" s="693"/>
      <c r="G32" s="693"/>
      <c r="H32" s="693"/>
      <c r="I32" s="693"/>
      <c r="J32" s="693"/>
      <c r="K32" s="693"/>
      <c r="L32" s="693"/>
      <c r="M32" s="693"/>
      <c r="N32" s="693"/>
      <c r="O32" s="693"/>
      <c r="P32" s="693"/>
      <c r="Q32" s="693"/>
      <c r="R32" s="693"/>
    </row>
    <row r="34" ht="14.85" customHeight="1" x14ac:dyDescent="0.25"/>
    <row r="35" ht="14.85" customHeight="1" x14ac:dyDescent="0.25"/>
    <row r="36" ht="14.85" customHeight="1" x14ac:dyDescent="0.25"/>
    <row r="37" ht="14.85" customHeight="1" x14ac:dyDescent="0.25"/>
    <row r="38" ht="14.85" customHeight="1" x14ac:dyDescent="0.25"/>
    <row r="39" ht="14.85" customHeight="1" x14ac:dyDescent="0.25"/>
  </sheetData>
  <mergeCells count="25">
    <mergeCell ref="T4:T5"/>
    <mergeCell ref="S4:S5"/>
    <mergeCell ref="B2:S2"/>
    <mergeCell ref="B32:R32"/>
    <mergeCell ref="B20:R20"/>
    <mergeCell ref="B21:R21"/>
    <mergeCell ref="B3:R3"/>
    <mergeCell ref="D4:D5"/>
    <mergeCell ref="B4:B5"/>
    <mergeCell ref="C4:C5"/>
    <mergeCell ref="F4:F5"/>
    <mergeCell ref="G4:G5"/>
    <mergeCell ref="E4:E5"/>
    <mergeCell ref="P4:P5"/>
    <mergeCell ref="Q4:Q5"/>
    <mergeCell ref="R4:R5"/>
    <mergeCell ref="B31:R31"/>
    <mergeCell ref="H4:K4"/>
    <mergeCell ref="L4:O4"/>
    <mergeCell ref="B22:R22"/>
    <mergeCell ref="B29:R29"/>
    <mergeCell ref="B25:R25"/>
    <mergeCell ref="B26:R26"/>
    <mergeCell ref="B27:R27"/>
    <mergeCell ref="B28:R28"/>
  </mergeCells>
  <conditionalFormatting sqref="E6:O8 B6:B11 H9:O9 E10:O11 C16:O17">
    <cfRule type="containsBlanks" dxfId="99" priority="33">
      <formula>LEN(TRIM(B6))=0</formula>
    </cfRule>
    <cfRule type="containsBlanks" dxfId="98" priority="36">
      <formula>LEN(TRIM(B6))=0</formula>
    </cfRule>
  </conditionalFormatting>
  <conditionalFormatting sqref="D6">
    <cfRule type="containsBlanks" dxfId="97" priority="28">
      <formula>LEN(TRIM(D6))=0</formula>
    </cfRule>
    <cfRule type="containsBlanks" dxfId="96" priority="29">
      <formula>LEN(TRIM(D6))=0</formula>
    </cfRule>
  </conditionalFormatting>
  <conditionalFormatting sqref="P6">
    <cfRule type="containsBlanks" dxfId="95" priority="26">
      <formula>LEN(TRIM(P6))=0</formula>
    </cfRule>
    <cfRule type="containsBlanks" dxfId="94" priority="27">
      <formula>LEN(TRIM(P6))=0</formula>
    </cfRule>
  </conditionalFormatting>
  <conditionalFormatting sqref="D7">
    <cfRule type="containsBlanks" dxfId="93" priority="24">
      <formula>LEN(TRIM(D7))=0</formula>
    </cfRule>
    <cfRule type="containsBlanks" dxfId="92" priority="25">
      <formula>LEN(TRIM(D7))=0</formula>
    </cfRule>
  </conditionalFormatting>
  <conditionalFormatting sqref="D8">
    <cfRule type="containsBlanks" dxfId="91" priority="22">
      <formula>LEN(TRIM(D8))=0</formula>
    </cfRule>
    <cfRule type="containsBlanks" dxfId="90" priority="23">
      <formula>LEN(TRIM(D8))=0</formula>
    </cfRule>
  </conditionalFormatting>
  <conditionalFormatting sqref="C9 E9:G9">
    <cfRule type="containsBlanks" dxfId="89" priority="18">
      <formula>LEN(TRIM(C9))=0</formula>
    </cfRule>
    <cfRule type="containsBlanks" dxfId="88" priority="19">
      <formula>LEN(TRIM(C9))=0</formula>
    </cfRule>
  </conditionalFormatting>
  <conditionalFormatting sqref="D9">
    <cfRule type="containsBlanks" dxfId="87" priority="15">
      <formula>LEN(TRIM(D9))=0</formula>
    </cfRule>
    <cfRule type="containsBlanks" dxfId="86" priority="16">
      <formula>LEN(TRIM(D9))=0</formula>
    </cfRule>
  </conditionalFormatting>
  <conditionalFormatting sqref="D10">
    <cfRule type="containsBlanks" dxfId="85" priority="13">
      <formula>LEN(TRIM(D10))=0</formula>
    </cfRule>
    <cfRule type="containsBlanks" dxfId="84" priority="14">
      <formula>LEN(TRIM(D10))=0</formula>
    </cfRule>
  </conditionalFormatting>
  <conditionalFormatting sqref="D11">
    <cfRule type="containsBlanks" dxfId="83" priority="11">
      <formula>LEN(TRIM(D11))=0</formula>
    </cfRule>
    <cfRule type="containsBlanks" dxfId="82" priority="12">
      <formula>LEN(TRIM(D11))=0</formula>
    </cfRule>
  </conditionalFormatting>
  <conditionalFormatting sqref="B12:B17 E12:I12 K12:O12">
    <cfRule type="containsBlanks" dxfId="81" priority="9">
      <formula>LEN(TRIM(B12))=0</formula>
    </cfRule>
    <cfRule type="containsBlanks" dxfId="80" priority="10">
      <formula>LEN(TRIM(B12))=0</formula>
    </cfRule>
  </conditionalFormatting>
  <conditionalFormatting sqref="E13:I13 K13:O13">
    <cfRule type="containsBlanks" dxfId="79" priority="7">
      <formula>LEN(TRIM(E13))=0</formula>
    </cfRule>
    <cfRule type="containsBlanks" dxfId="78" priority="8">
      <formula>LEN(TRIM(E13))=0</formula>
    </cfRule>
  </conditionalFormatting>
  <conditionalFormatting sqref="C14:O14">
    <cfRule type="containsBlanks" dxfId="77" priority="5">
      <formula>LEN(TRIM(C14))=0</formula>
    </cfRule>
    <cfRule type="containsBlanks" dxfId="76" priority="6">
      <formula>LEN(TRIM(C14))=0</formula>
    </cfRule>
  </conditionalFormatting>
  <conditionalFormatting sqref="C15:O15">
    <cfRule type="containsBlanks" dxfId="75" priority="3">
      <formula>LEN(TRIM(C15))=0</formula>
    </cfRule>
    <cfRule type="containsBlanks" dxfId="74" priority="4">
      <formula>LEN(TRIM(C15))=0</formula>
    </cfRule>
  </conditionalFormatting>
  <conditionalFormatting sqref="C12:D13">
    <cfRule type="containsBlanks" dxfId="73" priority="1">
      <formula>LEN(TRIM(C12))=0</formula>
    </cfRule>
    <cfRule type="containsBlanks" dxfId="72" priority="2">
      <formula>LEN(TRIM(C12))=0</formula>
    </cfRule>
  </conditionalFormatting>
  <hyperlinks>
    <hyperlink ref="T11" r:id="rId1" display="https://www.rvo.nl/subsidies-financiering/spuk-sla"/>
    <hyperlink ref="T9" r:id="rId2" location="budget" display="https://www.rvo.nl/subsidies-financiering/dkti-transport - budget"/>
    <hyperlink ref="S15" r:id="rId3" display="https://www.pbl.nl/sites/default/files/downloads/pbl-2021-beleidsoverzicht-en-factsheets-beleidsinstrumenten-4708.pdf"/>
  </hyperlinks>
  <pageMargins left="0.7" right="0.7" top="0.75" bottom="0.75" header="0.3" footer="0.3"/>
  <pageSetup paperSize="9" orientation="portrait"/>
  <extLst>
    <ext xmlns:x14="http://schemas.microsoft.com/office/spreadsheetml/2009/9/main" uri="{CCE6A557-97BC-4b89-ADB6-D9C93CAAB3DF}">
      <x14:dataValidations xmlns:xm="http://schemas.microsoft.com/office/excel/2006/main" count="3">
        <x14:dataValidation type="list" allowBlank="1" showInputMessage="1" showErrorMessage="1">
          <x14:formula1>
            <xm:f>Menus!$B$2:$B$6</xm:f>
          </x14:formula1>
          <xm:sqref>E6:E8 E10:E17</xm:sqref>
        </x14:dataValidation>
        <x14:dataValidation type="list" allowBlank="1" showInputMessage="1" showErrorMessage="1" promptTitle="ALTERNATIVE FUEL">
          <x14:formula1>
            <xm:f>Menus!$D$2:$D$11</xm:f>
          </x14:formula1>
          <xm:sqref>F6:F8 F10:F17</xm:sqref>
        </x14:dataValidation>
        <x14:dataValidation type="list" allowBlank="1" showInputMessage="1" showErrorMessage="1" promptTitle="MODE">
          <x14:formula1>
            <xm:f>Menus!$C$2:$C$7</xm:f>
          </x14:formula1>
          <xm:sqref>G6:G8 G10:G17</xm:sqref>
        </x14:dataValidation>
      </x14:dataValidations>
    </ex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3"/>
  <sheetViews>
    <sheetView zoomScale="90" zoomScaleNormal="90" zoomScalePageLayoutView="160" workbookViewId="0">
      <selection activeCell="B1" sqref="B1"/>
    </sheetView>
  </sheetViews>
  <sheetFormatPr defaultColWidth="8.85546875" defaultRowHeight="15" x14ac:dyDescent="0.25"/>
  <cols>
    <col min="1" max="1" width="1" style="29" customWidth="1"/>
    <col min="2" max="2" width="12.85546875" customWidth="1"/>
    <col min="3" max="3" width="31.140625" customWidth="1"/>
    <col min="4" max="4" width="8.85546875" style="29" customWidth="1"/>
    <col min="5" max="5" width="8.85546875" customWidth="1"/>
    <col min="6" max="6" width="8.85546875" style="29" customWidth="1"/>
    <col min="7" max="7" width="8.85546875" customWidth="1"/>
    <col min="8" max="8" width="9.42578125" customWidth="1"/>
    <col min="9" max="9" width="4" customWidth="1"/>
    <col min="10" max="10" width="33.85546875" style="29" customWidth="1"/>
    <col min="11" max="11" width="97.140625" style="29" bestFit="1" customWidth="1"/>
    <col min="12" max="12" width="106.140625" customWidth="1"/>
  </cols>
  <sheetData>
    <row r="1" spans="2:26" ht="15.75" thickBot="1" x14ac:dyDescent="0.3">
      <c r="B1" t="s">
        <v>132</v>
      </c>
    </row>
    <row r="2" spans="2:26" ht="16.5" thickBot="1" x14ac:dyDescent="0.3">
      <c r="B2" s="773" t="s">
        <v>244</v>
      </c>
      <c r="C2" s="774"/>
      <c r="D2" s="774"/>
      <c r="E2" s="774"/>
      <c r="F2" s="774"/>
      <c r="G2" s="774"/>
      <c r="H2" s="775"/>
      <c r="I2" s="19"/>
      <c r="J2" s="19" t="s">
        <v>418</v>
      </c>
      <c r="K2" s="19" t="s">
        <v>423</v>
      </c>
      <c r="L2" s="21" t="s">
        <v>134</v>
      </c>
    </row>
    <row r="3" spans="2:26" ht="15.75" customHeight="1" thickBot="1" x14ac:dyDescent="0.3">
      <c r="C3" s="799"/>
      <c r="D3" s="799"/>
      <c r="E3" s="799"/>
      <c r="F3" s="799"/>
      <c r="G3" s="799"/>
      <c r="H3" s="799"/>
      <c r="I3" s="24"/>
      <c r="J3" s="24"/>
      <c r="K3" s="24"/>
      <c r="L3" s="736" t="s">
        <v>274</v>
      </c>
    </row>
    <row r="4" spans="2:26" ht="43.5" customHeight="1" thickBot="1" x14ac:dyDescent="0.3">
      <c r="B4" s="784" t="s">
        <v>6</v>
      </c>
      <c r="C4" s="782" t="s">
        <v>82</v>
      </c>
      <c r="D4" s="793" t="s">
        <v>195</v>
      </c>
      <c r="E4" s="794"/>
      <c r="F4" s="795"/>
      <c r="G4" s="786" t="s">
        <v>397</v>
      </c>
      <c r="H4" s="787"/>
      <c r="I4" s="16"/>
      <c r="J4" s="515"/>
      <c r="K4" s="16"/>
      <c r="L4" s="736"/>
    </row>
    <row r="5" spans="2:26" ht="30" customHeight="1" thickBot="1" x14ac:dyDescent="0.3">
      <c r="B5" s="785"/>
      <c r="C5" s="783"/>
      <c r="D5" s="427">
        <v>2019</v>
      </c>
      <c r="E5" s="400">
        <v>2020</v>
      </c>
      <c r="F5" s="428">
        <v>2021</v>
      </c>
      <c r="G5" s="428">
        <v>2025</v>
      </c>
      <c r="H5" s="428">
        <v>2030</v>
      </c>
      <c r="J5" s="497"/>
      <c r="L5" s="736"/>
    </row>
    <row r="6" spans="2:26" ht="20.100000000000001" customHeight="1" thickBot="1" x14ac:dyDescent="0.3">
      <c r="B6" s="100"/>
      <c r="C6" s="611" t="s">
        <v>17</v>
      </c>
      <c r="D6" s="612"/>
      <c r="E6" s="612"/>
      <c r="F6" s="612"/>
      <c r="G6" s="612"/>
      <c r="H6" s="613"/>
      <c r="I6" s="6"/>
      <c r="J6" s="516"/>
      <c r="K6" s="6"/>
      <c r="L6" s="736"/>
    </row>
    <row r="7" spans="2:26" s="29" customFormat="1" ht="21" customHeight="1" thickBot="1" x14ac:dyDescent="0.3">
      <c r="B7" s="791" t="s">
        <v>11</v>
      </c>
      <c r="C7" s="494" t="s">
        <v>199</v>
      </c>
      <c r="D7" s="194">
        <f>D8+D9</f>
        <v>239604</v>
      </c>
      <c r="E7" s="194">
        <f>E8+E9</f>
        <v>329888</v>
      </c>
      <c r="F7" s="194">
        <f t="shared" ref="F7" si="0">F8+F9</f>
        <v>454661</v>
      </c>
      <c r="G7" s="622"/>
      <c r="H7" s="623"/>
      <c r="I7" s="6"/>
      <c r="J7" s="517" t="s">
        <v>424</v>
      </c>
      <c r="K7" s="6"/>
      <c r="L7" s="122" t="s">
        <v>390</v>
      </c>
    </row>
    <row r="8" spans="2:26" s="29" customFormat="1" ht="18" customHeight="1" x14ac:dyDescent="0.25">
      <c r="B8" s="792"/>
      <c r="C8" s="297" t="s">
        <v>375</v>
      </c>
      <c r="D8" s="637">
        <v>34698</v>
      </c>
      <c r="E8" s="637">
        <v>49584</v>
      </c>
      <c r="F8" s="637">
        <v>72064</v>
      </c>
      <c r="G8" s="624"/>
      <c r="H8" s="625"/>
      <c r="I8" s="6"/>
      <c r="J8" s="638" t="s">
        <v>419</v>
      </c>
      <c r="K8" t="s">
        <v>691</v>
      </c>
      <c r="L8" s="275" t="s">
        <v>400</v>
      </c>
    </row>
    <row r="9" spans="2:26" s="29" customFormat="1" ht="18" customHeight="1" x14ac:dyDescent="0.25">
      <c r="B9" s="792"/>
      <c r="C9" s="372" t="s">
        <v>376</v>
      </c>
      <c r="D9" s="322">
        <f>D10+D13+D16+D19</f>
        <v>204906</v>
      </c>
      <c r="E9" s="322">
        <f>E10+E13+E16+E19</f>
        <v>280304</v>
      </c>
      <c r="F9" s="322">
        <f t="shared" ref="F9" si="1">F10+F13+F16+F19</f>
        <v>382597</v>
      </c>
      <c r="G9" s="624"/>
      <c r="H9" s="626"/>
      <c r="I9" s="6"/>
      <c r="J9" s="518" t="s">
        <v>424</v>
      </c>
      <c r="K9" s="6"/>
      <c r="L9" s="367"/>
    </row>
    <row r="10" spans="2:26" ht="15.6" customHeight="1" x14ac:dyDescent="0.25">
      <c r="B10" s="792"/>
      <c r="C10" s="289" t="s">
        <v>198</v>
      </c>
      <c r="D10" s="660">
        <f>SUM(D11:D12)</f>
        <v>199386</v>
      </c>
      <c r="E10" s="660">
        <f>SUM(E11:E12)</f>
        <v>272894</v>
      </c>
      <c r="F10" s="660">
        <f t="shared" ref="F10" si="2">SUM(F11:F12)</f>
        <v>371986</v>
      </c>
      <c r="G10" s="627"/>
      <c r="H10" s="628"/>
      <c r="J10" s="638" t="s">
        <v>419</v>
      </c>
    </row>
    <row r="11" spans="2:26" x14ac:dyDescent="0.25">
      <c r="B11" s="792"/>
      <c r="C11" s="152" t="s">
        <v>201</v>
      </c>
      <c r="D11" s="640">
        <v>107536</v>
      </c>
      <c r="E11" s="640">
        <v>172523</v>
      </c>
      <c r="F11" s="640">
        <v>243638</v>
      </c>
      <c r="G11" s="629"/>
      <c r="H11" s="630"/>
      <c r="J11" s="641" t="s">
        <v>419</v>
      </c>
      <c r="K11" s="29" t="s">
        <v>692</v>
      </c>
    </row>
    <row r="12" spans="2:26" x14ac:dyDescent="0.25">
      <c r="B12" s="792"/>
      <c r="C12" s="152" t="s">
        <v>202</v>
      </c>
      <c r="D12" s="640">
        <v>91850</v>
      </c>
      <c r="E12" s="640">
        <v>100371</v>
      </c>
      <c r="F12" s="640">
        <v>128348</v>
      </c>
      <c r="G12" s="629"/>
      <c r="H12" s="630"/>
      <c r="J12" s="641" t="s">
        <v>419</v>
      </c>
      <c r="L12" t="s">
        <v>231</v>
      </c>
    </row>
    <row r="13" spans="2:26" ht="15" customHeight="1" x14ac:dyDescent="0.25">
      <c r="B13" s="792"/>
      <c r="C13" s="150" t="s">
        <v>200</v>
      </c>
      <c r="D13" s="124">
        <f>D14+D15</f>
        <v>4507</v>
      </c>
      <c r="E13" s="124">
        <f>E14+E15</f>
        <v>5967</v>
      </c>
      <c r="F13" s="124">
        <f t="shared" ref="F13" si="3">F14+F15</f>
        <v>8993</v>
      </c>
      <c r="G13" s="631"/>
      <c r="H13" s="632"/>
      <c r="J13" s="519" t="s">
        <v>424</v>
      </c>
      <c r="L13" s="23" t="s">
        <v>232</v>
      </c>
    </row>
    <row r="14" spans="2:26" ht="15" customHeight="1" x14ac:dyDescent="0.25">
      <c r="B14" s="792"/>
      <c r="C14" s="152" t="s">
        <v>201</v>
      </c>
      <c r="D14" s="645">
        <v>4501</v>
      </c>
      <c r="E14" s="645">
        <v>5938</v>
      </c>
      <c r="F14" s="645">
        <v>8916</v>
      </c>
      <c r="G14" s="663">
        <f>50000*0.9</f>
        <v>45000</v>
      </c>
      <c r="H14" s="664">
        <f>115000*0.9</f>
        <v>103500</v>
      </c>
      <c r="J14" s="646" t="s">
        <v>419</v>
      </c>
      <c r="K14" s="29" t="s">
        <v>693</v>
      </c>
    </row>
    <row r="15" spans="2:26" ht="15" customHeight="1" thickBot="1" x14ac:dyDescent="0.3">
      <c r="B15" s="792"/>
      <c r="C15" s="152" t="s">
        <v>202</v>
      </c>
      <c r="D15" s="498">
        <v>6</v>
      </c>
      <c r="E15" s="498">
        <v>29</v>
      </c>
      <c r="F15" s="125">
        <v>77</v>
      </c>
      <c r="G15" s="461"/>
      <c r="H15" s="192"/>
      <c r="J15" s="520" t="s">
        <v>420</v>
      </c>
      <c r="L15" s="29" t="s">
        <v>231</v>
      </c>
    </row>
    <row r="16" spans="2:26" ht="15" customHeight="1" thickBot="1" x14ac:dyDescent="0.3">
      <c r="B16" s="792"/>
      <c r="C16" s="150" t="s">
        <v>204</v>
      </c>
      <c r="D16" s="124">
        <f>D17+D18</f>
        <v>210</v>
      </c>
      <c r="E16" s="124">
        <f>E17+E18</f>
        <v>231</v>
      </c>
      <c r="F16" s="124">
        <f t="shared" ref="F16" si="4">F17+F18</f>
        <v>284</v>
      </c>
      <c r="G16" s="631"/>
      <c r="H16" s="651"/>
      <c r="J16" s="519" t="s">
        <v>424</v>
      </c>
      <c r="L16" t="s">
        <v>313</v>
      </c>
      <c r="U16" s="788"/>
      <c r="V16" s="789"/>
      <c r="W16" s="789"/>
      <c r="X16" s="789"/>
      <c r="Y16" s="789"/>
      <c r="Z16" s="789"/>
    </row>
    <row r="17" spans="2:12" ht="15" customHeight="1" x14ac:dyDescent="0.25">
      <c r="B17" s="792"/>
      <c r="C17" s="152" t="s">
        <v>201</v>
      </c>
      <c r="D17" s="645">
        <v>173</v>
      </c>
      <c r="E17" s="645">
        <v>203</v>
      </c>
      <c r="F17" s="645">
        <v>255</v>
      </c>
      <c r="G17" s="663">
        <f>5000*0.9</f>
        <v>4500</v>
      </c>
      <c r="H17" s="664">
        <f>10000*0.9</f>
        <v>9000</v>
      </c>
      <c r="J17" s="646" t="s">
        <v>419</v>
      </c>
      <c r="K17" s="29" t="s">
        <v>694</v>
      </c>
    </row>
    <row r="18" spans="2:12" ht="15" customHeight="1" x14ac:dyDescent="0.25">
      <c r="B18" s="792"/>
      <c r="C18" s="152" t="s">
        <v>202</v>
      </c>
      <c r="D18" s="498">
        <v>37</v>
      </c>
      <c r="E18" s="498">
        <v>28</v>
      </c>
      <c r="F18" s="125">
        <v>29</v>
      </c>
      <c r="G18" s="461"/>
      <c r="H18" s="192"/>
      <c r="J18" s="520" t="s">
        <v>420</v>
      </c>
      <c r="L18" s="29" t="s">
        <v>231</v>
      </c>
    </row>
    <row r="19" spans="2:12" ht="15.75" customHeight="1" x14ac:dyDescent="0.25">
      <c r="B19" s="792"/>
      <c r="C19" s="160" t="s">
        <v>203</v>
      </c>
      <c r="D19" s="123">
        <f>D20+D21</f>
        <v>803</v>
      </c>
      <c r="E19" s="123">
        <f>E20+E21</f>
        <v>1212</v>
      </c>
      <c r="F19" s="123">
        <f t="shared" ref="F19" si="5">F20+F21</f>
        <v>1334</v>
      </c>
      <c r="G19" s="323"/>
      <c r="H19" s="193"/>
      <c r="J19" s="521" t="s">
        <v>424</v>
      </c>
    </row>
    <row r="20" spans="2:12" ht="15.75" customHeight="1" x14ac:dyDescent="0.25">
      <c r="B20" s="792"/>
      <c r="C20" s="152" t="s">
        <v>201</v>
      </c>
      <c r="D20" s="640">
        <v>789</v>
      </c>
      <c r="E20" s="640">
        <v>1206</v>
      </c>
      <c r="F20" s="640">
        <v>1329</v>
      </c>
      <c r="G20" s="129"/>
      <c r="H20" s="650">
        <v>4800</v>
      </c>
      <c r="J20" s="641" t="s">
        <v>419</v>
      </c>
      <c r="K20" s="29" t="s">
        <v>686</v>
      </c>
    </row>
    <row r="21" spans="2:12" ht="15.75" customHeight="1" thickBot="1" x14ac:dyDescent="0.3">
      <c r="B21" s="792"/>
      <c r="C21" s="154" t="s">
        <v>202</v>
      </c>
      <c r="D21" s="499">
        <v>14</v>
      </c>
      <c r="E21" s="499">
        <v>6</v>
      </c>
      <c r="F21" s="126">
        <v>5</v>
      </c>
      <c r="G21" s="285"/>
      <c r="H21" s="127"/>
      <c r="J21" s="522" t="s">
        <v>420</v>
      </c>
      <c r="L21" s="29" t="s">
        <v>231</v>
      </c>
    </row>
    <row r="22" spans="2:12" s="29" customFormat="1" ht="15.75" customHeight="1" thickBot="1" x14ac:dyDescent="0.3">
      <c r="B22" s="776" t="s">
        <v>12</v>
      </c>
      <c r="C22" s="305" t="s">
        <v>183</v>
      </c>
      <c r="D22" s="500" t="s">
        <v>417</v>
      </c>
      <c r="E22" s="500" t="s">
        <v>417</v>
      </c>
      <c r="F22" s="298" t="s">
        <v>417</v>
      </c>
      <c r="G22" s="462"/>
      <c r="H22" s="654">
        <v>100</v>
      </c>
      <c r="J22" s="523"/>
      <c r="K22" s="665" t="s">
        <v>695</v>
      </c>
      <c r="L22" s="28"/>
    </row>
    <row r="23" spans="2:12" s="29" customFormat="1" ht="15.75" customHeight="1" thickBot="1" x14ac:dyDescent="0.3">
      <c r="B23" s="777"/>
      <c r="C23" s="304" t="s">
        <v>184</v>
      </c>
      <c r="D23" s="500" t="s">
        <v>417</v>
      </c>
      <c r="E23" s="500" t="s">
        <v>417</v>
      </c>
      <c r="F23" s="126" t="s">
        <v>417</v>
      </c>
      <c r="G23" s="285"/>
      <c r="H23" s="127"/>
      <c r="J23" s="522"/>
      <c r="L23" s="28"/>
    </row>
    <row r="24" spans="2:12" s="29" customFormat="1" ht="15.75" customHeight="1" thickBot="1" x14ac:dyDescent="0.3">
      <c r="B24" s="310" t="s">
        <v>13</v>
      </c>
      <c r="C24" s="306" t="s">
        <v>185</v>
      </c>
      <c r="D24" s="501">
        <v>0</v>
      </c>
      <c r="E24" s="501">
        <v>0</v>
      </c>
      <c r="F24" s="300">
        <v>0</v>
      </c>
      <c r="G24" s="379"/>
      <c r="H24" s="301"/>
      <c r="J24" s="524"/>
    </row>
    <row r="25" spans="2:12" s="29" customFormat="1" ht="15.75" customHeight="1" thickBot="1" x14ac:dyDescent="0.3">
      <c r="B25" s="378" t="s">
        <v>14</v>
      </c>
      <c r="C25" s="294" t="s">
        <v>370</v>
      </c>
      <c r="D25" s="501" t="s">
        <v>417</v>
      </c>
      <c r="E25" s="501" t="s">
        <v>417</v>
      </c>
      <c r="F25" s="300" t="s">
        <v>417</v>
      </c>
      <c r="G25" s="379"/>
      <c r="H25" s="301"/>
      <c r="J25" s="524"/>
    </row>
    <row r="26" spans="2:12" s="29" customFormat="1" ht="15.75" customHeight="1" thickBot="1" x14ac:dyDescent="0.3">
      <c r="B26" s="148"/>
      <c r="C26" s="614" t="s">
        <v>229</v>
      </c>
      <c r="D26" s="615"/>
      <c r="E26" s="615"/>
      <c r="F26" s="616"/>
      <c r="G26" s="616"/>
      <c r="H26" s="617"/>
      <c r="J26" s="525"/>
      <c r="L26" s="203"/>
    </row>
    <row r="27" spans="2:12" ht="15.75" customHeight="1" thickBot="1" x14ac:dyDescent="0.3">
      <c r="B27" s="778" t="s">
        <v>11</v>
      </c>
      <c r="C27" s="494" t="s">
        <v>217</v>
      </c>
      <c r="D27" s="197">
        <f>SUM(D28:D29)</f>
        <v>7727</v>
      </c>
      <c r="E27" s="197">
        <f>SUM(E28:E29)</f>
        <v>7687</v>
      </c>
      <c r="F27" s="197">
        <f t="shared" ref="F27" si="6">SUM(F28:F29)</f>
        <v>7572</v>
      </c>
      <c r="G27" s="286">
        <f t="shared" ref="G27:H27" si="7">SUM(G28:G29)</f>
        <v>0</v>
      </c>
      <c r="H27" s="198">
        <f t="shared" si="7"/>
        <v>0</v>
      </c>
      <c r="J27" s="526" t="s">
        <v>424</v>
      </c>
    </row>
    <row r="28" spans="2:12" s="29" customFormat="1" ht="15.75" customHeight="1" x14ac:dyDescent="0.25">
      <c r="B28" s="779"/>
      <c r="C28" s="280" t="s">
        <v>314</v>
      </c>
      <c r="D28" s="281">
        <v>0</v>
      </c>
      <c r="E28" s="281">
        <v>0</v>
      </c>
      <c r="F28" s="281">
        <v>0</v>
      </c>
      <c r="G28" s="463"/>
      <c r="H28" s="303"/>
      <c r="J28" s="527" t="s">
        <v>419</v>
      </c>
    </row>
    <row r="29" spans="2:12" s="29" customFormat="1" ht="15.75" customHeight="1" x14ac:dyDescent="0.25">
      <c r="B29" s="779"/>
      <c r="C29" s="383" t="s">
        <v>380</v>
      </c>
      <c r="D29" s="659">
        <f>SUM(D30:D33)</f>
        <v>7727</v>
      </c>
      <c r="E29" s="659">
        <f>SUM(E30:E33)</f>
        <v>7687</v>
      </c>
      <c r="F29" s="659">
        <f t="shared" ref="F29" si="8">SUM(F30:F33)</f>
        <v>7572</v>
      </c>
      <c r="G29" s="464">
        <f t="shared" ref="G29:H29" si="9">SUM(G30:G33)</f>
        <v>0</v>
      </c>
      <c r="H29" s="384">
        <f t="shared" si="9"/>
        <v>0</v>
      </c>
      <c r="J29" s="528" t="s">
        <v>424</v>
      </c>
    </row>
    <row r="30" spans="2:12" x14ac:dyDescent="0.25">
      <c r="B30" s="780"/>
      <c r="C30" s="165" t="s">
        <v>205</v>
      </c>
      <c r="D30" s="639">
        <v>4131</v>
      </c>
      <c r="E30" s="639">
        <v>3939</v>
      </c>
      <c r="F30" s="639">
        <v>3820</v>
      </c>
      <c r="G30" s="465"/>
      <c r="H30" s="196"/>
      <c r="J30" s="642" t="s">
        <v>419</v>
      </c>
    </row>
    <row r="31" spans="2:12" ht="15" customHeight="1" x14ac:dyDescent="0.25">
      <c r="B31" s="780"/>
      <c r="C31" s="158" t="s">
        <v>206</v>
      </c>
      <c r="D31" s="640">
        <v>2612</v>
      </c>
      <c r="E31" s="640">
        <v>2717</v>
      </c>
      <c r="F31" s="640">
        <v>2703</v>
      </c>
      <c r="G31" s="461"/>
      <c r="H31" s="47"/>
      <c r="J31" s="641" t="s">
        <v>419</v>
      </c>
    </row>
    <row r="32" spans="2:12" ht="15" customHeight="1" x14ac:dyDescent="0.25">
      <c r="B32" s="780"/>
      <c r="C32" s="158" t="s">
        <v>207</v>
      </c>
      <c r="D32" s="645">
        <v>391</v>
      </c>
      <c r="E32" s="645">
        <v>404</v>
      </c>
      <c r="F32" s="645">
        <v>458</v>
      </c>
      <c r="G32" s="461"/>
      <c r="H32" s="47"/>
      <c r="J32" s="646" t="s">
        <v>419</v>
      </c>
    </row>
    <row r="33" spans="2:12" ht="15.75" customHeight="1" thickBot="1" x14ac:dyDescent="0.3">
      <c r="B33" s="781"/>
      <c r="C33" s="216" t="s">
        <v>208</v>
      </c>
      <c r="D33" s="657">
        <v>593</v>
      </c>
      <c r="E33" s="657">
        <v>627</v>
      </c>
      <c r="F33" s="657">
        <v>591</v>
      </c>
      <c r="G33" s="466"/>
      <c r="H33" s="302"/>
      <c r="J33" s="658" t="s">
        <v>419</v>
      </c>
    </row>
    <row r="34" spans="2:12" s="29" customFormat="1" ht="15.75" customHeight="1" thickBot="1" x14ac:dyDescent="0.3">
      <c r="B34" s="804" t="s">
        <v>12</v>
      </c>
      <c r="C34" s="149" t="s">
        <v>183</v>
      </c>
      <c r="D34" s="504" t="s">
        <v>417</v>
      </c>
      <c r="E34" s="504" t="s">
        <v>417</v>
      </c>
      <c r="F34" s="126" t="s">
        <v>417</v>
      </c>
      <c r="G34" s="462"/>
      <c r="H34" s="299"/>
      <c r="J34" s="522"/>
    </row>
    <row r="35" spans="2:12" ht="15.75" customHeight="1" thickBot="1" x14ac:dyDescent="0.3">
      <c r="B35" s="805"/>
      <c r="C35" s="161" t="s">
        <v>184</v>
      </c>
      <c r="D35" s="504" t="s">
        <v>417</v>
      </c>
      <c r="E35" s="504" t="s">
        <v>417</v>
      </c>
      <c r="F35" s="126" t="s">
        <v>417</v>
      </c>
      <c r="G35" s="285"/>
      <c r="H35" s="127"/>
      <c r="J35" s="522"/>
    </row>
    <row r="36" spans="2:12" ht="15" customHeight="1" thickBot="1" x14ac:dyDescent="0.3">
      <c r="B36" s="369" t="s">
        <v>13</v>
      </c>
      <c r="C36" s="375" t="s">
        <v>185</v>
      </c>
      <c r="D36" s="505">
        <v>0</v>
      </c>
      <c r="E36" s="505">
        <v>0</v>
      </c>
      <c r="F36" s="376">
        <v>0</v>
      </c>
      <c r="G36" s="467"/>
      <c r="H36" s="377"/>
      <c r="I36" s="6"/>
      <c r="J36" s="530"/>
      <c r="K36" s="6"/>
      <c r="L36" s="6"/>
    </row>
    <row r="37" spans="2:12" ht="15" customHeight="1" thickBot="1" x14ac:dyDescent="0.3">
      <c r="B37" s="378" t="s">
        <v>14</v>
      </c>
      <c r="C37" s="294" t="s">
        <v>370</v>
      </c>
      <c r="D37" s="504" t="s">
        <v>417</v>
      </c>
      <c r="E37" s="504" t="s">
        <v>417</v>
      </c>
      <c r="F37" s="126" t="s">
        <v>417</v>
      </c>
      <c r="G37" s="379"/>
      <c r="H37" s="301"/>
      <c r="J37" s="522"/>
    </row>
    <row r="38" spans="2:12" ht="15" customHeight="1" thickBot="1" x14ac:dyDescent="0.3">
      <c r="B38" s="153"/>
      <c r="C38" s="618" t="s">
        <v>230</v>
      </c>
      <c r="D38" s="619"/>
      <c r="E38" s="619"/>
      <c r="F38" s="620"/>
      <c r="G38" s="620"/>
      <c r="H38" s="621"/>
      <c r="J38" s="208"/>
    </row>
    <row r="39" spans="2:12" ht="15.75" customHeight="1" thickBot="1" x14ac:dyDescent="0.3">
      <c r="B39" s="806" t="s">
        <v>11</v>
      </c>
      <c r="C39" s="288" t="s">
        <v>216</v>
      </c>
      <c r="D39" s="286">
        <f>SUM(D40:D44)</f>
        <v>457</v>
      </c>
      <c r="E39" s="286">
        <f>SUM(E40:E44)</f>
        <v>667</v>
      </c>
      <c r="F39" s="286">
        <f t="shared" ref="F39" si="10">SUM(F40:F44)</f>
        <v>987</v>
      </c>
      <c r="G39" s="286"/>
      <c r="H39" s="381"/>
      <c r="J39" s="526" t="s">
        <v>424</v>
      </c>
    </row>
    <row r="40" spans="2:12" s="29" customFormat="1" ht="15.75" customHeight="1" x14ac:dyDescent="0.25">
      <c r="B40" s="807"/>
      <c r="C40" s="289" t="s">
        <v>314</v>
      </c>
      <c r="D40" s="281">
        <v>0</v>
      </c>
      <c r="E40" s="281">
        <v>0</v>
      </c>
      <c r="F40" s="281">
        <v>0</v>
      </c>
      <c r="G40" s="463"/>
      <c r="H40" s="283"/>
      <c r="J40" s="527" t="s">
        <v>419</v>
      </c>
    </row>
    <row r="41" spans="2:12" x14ac:dyDescent="0.25">
      <c r="B41" s="807"/>
      <c r="C41" s="151" t="s">
        <v>209</v>
      </c>
      <c r="D41" s="506">
        <v>0</v>
      </c>
      <c r="E41" s="506">
        <v>0</v>
      </c>
      <c r="F41" s="128">
        <v>0</v>
      </c>
      <c r="G41" s="465"/>
      <c r="H41" s="284"/>
      <c r="J41" s="531" t="s">
        <v>419</v>
      </c>
    </row>
    <row r="42" spans="2:12" s="29" customFormat="1" x14ac:dyDescent="0.25">
      <c r="B42" s="807"/>
      <c r="C42" s="150" t="s">
        <v>210</v>
      </c>
      <c r="D42" s="506">
        <v>0</v>
      </c>
      <c r="E42" s="506">
        <v>0</v>
      </c>
      <c r="F42" s="128">
        <v>0</v>
      </c>
      <c r="G42" s="465"/>
      <c r="H42" s="284"/>
      <c r="J42" s="531" t="s">
        <v>419</v>
      </c>
    </row>
    <row r="43" spans="2:12" s="29" customFormat="1" ht="15" customHeight="1" x14ac:dyDescent="0.25">
      <c r="B43" s="807"/>
      <c r="C43" s="150" t="s">
        <v>211</v>
      </c>
      <c r="D43" s="645">
        <v>457</v>
      </c>
      <c r="E43" s="645">
        <v>667</v>
      </c>
      <c r="F43" s="645">
        <v>987</v>
      </c>
      <c r="G43" s="629"/>
      <c r="H43" s="630"/>
      <c r="J43" s="646" t="s">
        <v>419</v>
      </c>
      <c r="K43" s="29" t="s">
        <v>696</v>
      </c>
    </row>
    <row r="44" spans="2:12" ht="15" customHeight="1" thickBot="1" x14ac:dyDescent="0.3">
      <c r="B44" s="808"/>
      <c r="C44" s="161" t="s">
        <v>213</v>
      </c>
      <c r="D44" s="503">
        <v>0</v>
      </c>
      <c r="E44" s="503">
        <v>0</v>
      </c>
      <c r="F44" s="290">
        <v>0</v>
      </c>
      <c r="G44" s="466"/>
      <c r="H44" s="291"/>
      <c r="J44" s="529" t="s">
        <v>419</v>
      </c>
    </row>
    <row r="45" spans="2:12" ht="15" customHeight="1" x14ac:dyDescent="0.25">
      <c r="B45" s="778" t="s">
        <v>12</v>
      </c>
      <c r="C45" s="149" t="s">
        <v>80</v>
      </c>
      <c r="D45" s="500">
        <v>11</v>
      </c>
      <c r="E45" s="500">
        <v>12</v>
      </c>
      <c r="F45" s="652">
        <v>12</v>
      </c>
      <c r="G45" s="287">
        <v>86</v>
      </c>
      <c r="H45" s="656">
        <v>160</v>
      </c>
      <c r="J45" s="653" t="s">
        <v>419</v>
      </c>
      <c r="K45" s="29" t="s">
        <v>697</v>
      </c>
    </row>
    <row r="46" spans="2:12" ht="15.75" customHeight="1" thickBot="1" x14ac:dyDescent="0.3">
      <c r="B46" s="790"/>
      <c r="C46" s="161" t="s">
        <v>81</v>
      </c>
      <c r="D46" s="290">
        <v>0</v>
      </c>
      <c r="E46" s="290">
        <v>0</v>
      </c>
      <c r="F46" s="290">
        <v>0</v>
      </c>
      <c r="G46" s="466">
        <v>30</v>
      </c>
      <c r="H46" s="291">
        <v>48</v>
      </c>
      <c r="J46" s="532"/>
    </row>
    <row r="47" spans="2:12" ht="15.75" thickBot="1" x14ac:dyDescent="0.3">
      <c r="B47" s="293" t="s">
        <v>13</v>
      </c>
      <c r="C47" s="294" t="s">
        <v>185</v>
      </c>
      <c r="D47" s="507">
        <v>0</v>
      </c>
      <c r="E47" s="507">
        <v>0</v>
      </c>
      <c r="F47" s="295">
        <v>0</v>
      </c>
      <c r="G47" s="468"/>
      <c r="H47" s="296"/>
      <c r="J47" s="533"/>
    </row>
    <row r="48" spans="2:12" s="29" customFormat="1" ht="17.25" customHeight="1" thickBot="1" x14ac:dyDescent="0.3">
      <c r="B48" s="371" t="s">
        <v>14</v>
      </c>
      <c r="C48" s="297" t="s">
        <v>370</v>
      </c>
      <c r="D48" s="501">
        <v>0</v>
      </c>
      <c r="E48" s="501">
        <v>0</v>
      </c>
      <c r="F48" s="300">
        <v>0</v>
      </c>
      <c r="G48" s="462"/>
      <c r="H48" s="299"/>
      <c r="J48" s="524"/>
    </row>
    <row r="49" spans="2:12" s="29" customFormat="1" ht="15.75" thickBot="1" x14ac:dyDescent="0.3">
      <c r="B49" s="155"/>
      <c r="C49" s="618" t="s">
        <v>171</v>
      </c>
      <c r="D49" s="620"/>
      <c r="E49" s="620"/>
      <c r="F49" s="620"/>
      <c r="G49" s="620"/>
      <c r="H49" s="621"/>
      <c r="J49" s="525"/>
      <c r="L49" s="14" t="s">
        <v>385</v>
      </c>
    </row>
    <row r="50" spans="2:12" s="29" customFormat="1" ht="15.75" customHeight="1" thickBot="1" x14ac:dyDescent="0.3">
      <c r="B50" s="796" t="s">
        <v>11</v>
      </c>
      <c r="C50" s="494" t="s">
        <v>214</v>
      </c>
      <c r="D50" s="661">
        <f>SUM(D51:D55)</f>
        <v>225</v>
      </c>
      <c r="E50" s="661">
        <f>SUM(E51:E55)</f>
        <v>393</v>
      </c>
      <c r="F50" s="661">
        <f>SUM(F51:F55)</f>
        <v>551</v>
      </c>
      <c r="G50" s="286"/>
      <c r="H50" s="198">
        <f t="shared" ref="H50" si="11">SUM(H51:H55)</f>
        <v>313700</v>
      </c>
      <c r="J50" s="526"/>
    </row>
    <row r="51" spans="2:12" s="29" customFormat="1" ht="15.75" customHeight="1" x14ac:dyDescent="0.25">
      <c r="B51" s="797"/>
      <c r="C51" s="280" t="s">
        <v>314</v>
      </c>
      <c r="D51" s="639">
        <v>0</v>
      </c>
      <c r="E51" s="639">
        <v>0</v>
      </c>
      <c r="F51" s="633">
        <v>0</v>
      </c>
      <c r="G51" s="463"/>
      <c r="H51" s="303"/>
      <c r="J51" s="636" t="s">
        <v>419</v>
      </c>
    </row>
    <row r="52" spans="2:12" s="29" customFormat="1" x14ac:dyDescent="0.25">
      <c r="B52" s="797"/>
      <c r="C52" s="156" t="s">
        <v>212</v>
      </c>
      <c r="D52" s="639">
        <v>209</v>
      </c>
      <c r="E52" s="639">
        <v>365</v>
      </c>
      <c r="F52" s="633">
        <v>486</v>
      </c>
      <c r="G52" s="634">
        <v>15000</v>
      </c>
      <c r="H52" s="635">
        <v>300000</v>
      </c>
      <c r="J52" s="636" t="s">
        <v>419</v>
      </c>
      <c r="K52" s="29" t="s">
        <v>698</v>
      </c>
    </row>
    <row r="53" spans="2:12" s="29" customFormat="1" x14ac:dyDescent="0.25">
      <c r="B53" s="797"/>
      <c r="C53" s="147" t="s">
        <v>218</v>
      </c>
      <c r="D53" s="640">
        <v>6</v>
      </c>
      <c r="E53" s="640">
        <v>13</v>
      </c>
      <c r="F53" s="643">
        <v>12</v>
      </c>
      <c r="G53" s="461"/>
      <c r="H53" s="662">
        <f>115000*0.1</f>
        <v>11500</v>
      </c>
      <c r="J53" s="644" t="s">
        <v>419</v>
      </c>
      <c r="K53" s="29" t="s">
        <v>693</v>
      </c>
    </row>
    <row r="54" spans="2:12" s="29" customFormat="1" x14ac:dyDescent="0.25">
      <c r="B54" s="797"/>
      <c r="C54" s="147" t="s">
        <v>219</v>
      </c>
      <c r="D54" s="645">
        <v>5</v>
      </c>
      <c r="E54" s="645">
        <v>9</v>
      </c>
      <c r="F54" s="643">
        <v>15</v>
      </c>
      <c r="G54" s="461"/>
      <c r="H54" s="662">
        <v>1000</v>
      </c>
      <c r="J54" s="644" t="s">
        <v>419</v>
      </c>
      <c r="K54" s="29" t="s">
        <v>694</v>
      </c>
    </row>
    <row r="55" spans="2:12" s="29" customFormat="1" ht="15.75" thickBot="1" x14ac:dyDescent="0.3">
      <c r="B55" s="798"/>
      <c r="C55" s="304" t="s">
        <v>220</v>
      </c>
      <c r="D55" s="647">
        <v>5</v>
      </c>
      <c r="E55" s="647">
        <v>6</v>
      </c>
      <c r="F55" s="647">
        <v>38</v>
      </c>
      <c r="G55" s="466"/>
      <c r="H55" s="649">
        <v>1200</v>
      </c>
      <c r="J55" s="648" t="s">
        <v>419</v>
      </c>
      <c r="K55" s="29" t="s">
        <v>686</v>
      </c>
    </row>
    <row r="56" spans="2:12" s="29" customFormat="1" x14ac:dyDescent="0.25">
      <c r="B56" s="776" t="s">
        <v>12</v>
      </c>
      <c r="C56" s="305" t="s">
        <v>183</v>
      </c>
      <c r="D56" s="655">
        <v>0</v>
      </c>
      <c r="E56" s="655">
        <v>0</v>
      </c>
      <c r="F56" s="655">
        <v>0</v>
      </c>
      <c r="G56" s="462"/>
      <c r="H56" s="654">
        <v>50</v>
      </c>
      <c r="J56" s="669" t="s">
        <v>419</v>
      </c>
      <c r="K56" s="29" t="s">
        <v>699</v>
      </c>
    </row>
    <row r="57" spans="2:12" s="29" customFormat="1" ht="15.75" thickBot="1" x14ac:dyDescent="0.3">
      <c r="B57" s="777"/>
      <c r="C57" s="304" t="s">
        <v>184</v>
      </c>
      <c r="D57" s="126">
        <v>0</v>
      </c>
      <c r="E57" s="126">
        <v>0</v>
      </c>
      <c r="F57" s="126">
        <v>0</v>
      </c>
      <c r="G57" s="285"/>
      <c r="H57" s="127"/>
      <c r="J57" s="522"/>
    </row>
    <row r="58" spans="2:12" s="29" customFormat="1" ht="15.75" thickBot="1" x14ac:dyDescent="0.3">
      <c r="B58" s="310" t="s">
        <v>13</v>
      </c>
      <c r="C58" s="306" t="s">
        <v>185</v>
      </c>
      <c r="D58" s="501">
        <v>0</v>
      </c>
      <c r="E58" s="501">
        <v>0</v>
      </c>
      <c r="F58" s="300">
        <v>0</v>
      </c>
      <c r="G58" s="379"/>
      <c r="H58" s="301"/>
      <c r="J58" s="524"/>
    </row>
    <row r="59" spans="2:12" s="29" customFormat="1" ht="15.75" thickBot="1" x14ac:dyDescent="0.3">
      <c r="B59" s="368" t="s">
        <v>14</v>
      </c>
      <c r="C59" s="146" t="s">
        <v>370</v>
      </c>
      <c r="D59" s="509">
        <v>0</v>
      </c>
      <c r="E59" s="509">
        <v>0</v>
      </c>
      <c r="F59" s="469">
        <v>0</v>
      </c>
      <c r="G59" s="130">
        <v>1</v>
      </c>
      <c r="H59" s="292"/>
      <c r="J59" s="535"/>
    </row>
    <row r="60" spans="2:12" s="29" customFormat="1" ht="15.75" thickBot="1" x14ac:dyDescent="0.3">
      <c r="B60" s="382"/>
      <c r="C60" s="190" t="s">
        <v>10</v>
      </c>
      <c r="D60" s="495"/>
      <c r="E60" s="495"/>
      <c r="F60" s="508"/>
      <c r="G60" s="508"/>
      <c r="H60" s="512"/>
      <c r="J60" s="525"/>
    </row>
    <row r="61" spans="2:12" s="29" customFormat="1" ht="15.75" thickBot="1" x14ac:dyDescent="0.3">
      <c r="B61" s="800" t="s">
        <v>11</v>
      </c>
      <c r="C61" s="189" t="s">
        <v>215</v>
      </c>
      <c r="D61" s="668">
        <f>SUM(D62:D66)</f>
        <v>120086</v>
      </c>
      <c r="E61" s="668">
        <f>SUM(E62:E66)</f>
        <v>114084</v>
      </c>
      <c r="F61" s="668">
        <f t="shared" ref="F61" si="12">SUM(F62:F66)</f>
        <v>112707</v>
      </c>
      <c r="G61" s="470"/>
      <c r="H61" s="201"/>
      <c r="J61" s="536"/>
    </row>
    <row r="62" spans="2:12" s="29" customFormat="1" x14ac:dyDescent="0.25">
      <c r="B62" s="801"/>
      <c r="C62" s="280" t="s">
        <v>314</v>
      </c>
      <c r="D62" s="639">
        <v>0</v>
      </c>
      <c r="E62" s="639">
        <v>0</v>
      </c>
      <c r="F62" s="633">
        <v>0</v>
      </c>
      <c r="G62" s="443"/>
      <c r="H62" s="214"/>
      <c r="J62" s="636" t="s">
        <v>419</v>
      </c>
    </row>
    <row r="63" spans="2:12" s="29" customFormat="1" x14ac:dyDescent="0.25">
      <c r="B63" s="802"/>
      <c r="C63" s="165" t="s">
        <v>221</v>
      </c>
      <c r="D63" s="639">
        <v>102713</v>
      </c>
      <c r="E63" s="639">
        <v>95655</v>
      </c>
      <c r="F63" s="633">
        <v>93064</v>
      </c>
      <c r="G63" s="471"/>
      <c r="H63" s="199"/>
      <c r="I63" s="48"/>
      <c r="J63" s="636" t="s">
        <v>419</v>
      </c>
      <c r="L63" s="48"/>
    </row>
    <row r="64" spans="2:12" s="29" customFormat="1" x14ac:dyDescent="0.25">
      <c r="B64" s="802"/>
      <c r="C64" s="158" t="s">
        <v>222</v>
      </c>
      <c r="D64" s="639">
        <v>16877</v>
      </c>
      <c r="E64" s="639">
        <v>17921</v>
      </c>
      <c r="F64" s="633">
        <v>19074</v>
      </c>
      <c r="G64" s="472"/>
      <c r="H64" s="36"/>
      <c r="I64"/>
      <c r="J64" s="636" t="s">
        <v>419</v>
      </c>
      <c r="L64" s="24"/>
    </row>
    <row r="65" spans="2:12" x14ac:dyDescent="0.25">
      <c r="B65" s="802"/>
      <c r="C65" s="158" t="s">
        <v>223</v>
      </c>
      <c r="D65" s="639">
        <v>492</v>
      </c>
      <c r="E65" s="639">
        <v>505</v>
      </c>
      <c r="F65" s="633">
        <v>566</v>
      </c>
      <c r="G65" s="472"/>
      <c r="H65" s="36"/>
      <c r="J65" s="636" t="s">
        <v>419</v>
      </c>
    </row>
    <row r="66" spans="2:12" s="29" customFormat="1" ht="15.75" thickBot="1" x14ac:dyDescent="0.3">
      <c r="B66" s="803"/>
      <c r="C66" s="216" t="s">
        <v>224</v>
      </c>
      <c r="D66" s="639">
        <v>4</v>
      </c>
      <c r="E66" s="639">
        <v>3</v>
      </c>
      <c r="F66" s="633">
        <v>3</v>
      </c>
      <c r="G66" s="473"/>
      <c r="H66" s="308"/>
      <c r="I66"/>
      <c r="J66" s="636" t="s">
        <v>419</v>
      </c>
      <c r="L66"/>
    </row>
    <row r="67" spans="2:12" s="29" customFormat="1" x14ac:dyDescent="0.25">
      <c r="B67" s="776" t="s">
        <v>12</v>
      </c>
      <c r="C67" s="202" t="s">
        <v>183</v>
      </c>
      <c r="D67" s="666">
        <v>0</v>
      </c>
      <c r="E67" s="666">
        <v>0</v>
      </c>
      <c r="F67" s="666">
        <v>0</v>
      </c>
      <c r="G67" s="474"/>
      <c r="H67" s="309"/>
      <c r="J67" s="537"/>
    </row>
    <row r="68" spans="2:12" s="29" customFormat="1" ht="15.75" thickBot="1" x14ac:dyDescent="0.3">
      <c r="B68" s="777"/>
      <c r="C68" s="216" t="s">
        <v>184</v>
      </c>
      <c r="D68" s="667">
        <v>0</v>
      </c>
      <c r="E68" s="667">
        <v>0</v>
      </c>
      <c r="F68" s="667">
        <v>0</v>
      </c>
      <c r="G68" s="475"/>
      <c r="H68" s="159"/>
      <c r="J68" s="538"/>
    </row>
    <row r="69" spans="2:12" s="29" customFormat="1" ht="15.75" thickBot="1" x14ac:dyDescent="0.3">
      <c r="B69" s="310" t="s">
        <v>13</v>
      </c>
      <c r="C69" s="311" t="s">
        <v>185</v>
      </c>
      <c r="D69" s="510">
        <v>0</v>
      </c>
      <c r="E69" s="510">
        <v>0</v>
      </c>
      <c r="F69" s="312">
        <v>0</v>
      </c>
      <c r="G69" s="476"/>
      <c r="H69" s="313"/>
      <c r="J69" s="539"/>
    </row>
    <row r="70" spans="2:12" s="29" customFormat="1" ht="15.75" thickBot="1" x14ac:dyDescent="0.3">
      <c r="B70" s="380" t="s">
        <v>14</v>
      </c>
      <c r="C70" s="282" t="s">
        <v>370</v>
      </c>
      <c r="D70" s="511">
        <v>0</v>
      </c>
      <c r="E70" s="511">
        <v>0</v>
      </c>
      <c r="F70" s="478">
        <v>0</v>
      </c>
      <c r="G70" s="477"/>
      <c r="H70" s="307"/>
      <c r="J70" s="540"/>
    </row>
    <row r="71" spans="2:12" s="29" customFormat="1" ht="15.75" thickBot="1" x14ac:dyDescent="0.3">
      <c r="B71" s="382"/>
      <c r="C71" s="190" t="s">
        <v>159</v>
      </c>
      <c r="D71" s="495"/>
      <c r="E71" s="495"/>
      <c r="F71" s="513"/>
      <c r="G71" s="513"/>
      <c r="H71" s="514"/>
      <c r="J71" s="378"/>
      <c r="L71" t="s">
        <v>238</v>
      </c>
    </row>
    <row r="72" spans="2:12" s="29" customFormat="1" ht="32.1" customHeight="1" thickBot="1" x14ac:dyDescent="0.3">
      <c r="B72" s="800" t="s">
        <v>11</v>
      </c>
      <c r="C72" s="279" t="s">
        <v>225</v>
      </c>
      <c r="D72" s="200">
        <f t="shared" ref="D72:F72" si="13">SUM(D73:D77)</f>
        <v>6400</v>
      </c>
      <c r="E72" s="200">
        <f t="shared" si="13"/>
        <v>6176</v>
      </c>
      <c r="F72" s="200">
        <f t="shared" si="13"/>
        <v>5890</v>
      </c>
      <c r="G72" s="470"/>
      <c r="H72" s="201"/>
      <c r="J72" s="536"/>
      <c r="L72" s="23" t="s">
        <v>255</v>
      </c>
    </row>
    <row r="73" spans="2:12" s="29" customFormat="1" x14ac:dyDescent="0.25">
      <c r="B73" s="779"/>
      <c r="C73" s="280" t="s">
        <v>314</v>
      </c>
      <c r="D73" s="502">
        <v>0</v>
      </c>
      <c r="E73" s="502">
        <v>0</v>
      </c>
      <c r="F73" s="131">
        <v>0</v>
      </c>
      <c r="G73" s="443"/>
      <c r="H73" s="214"/>
      <c r="J73" s="534" t="s">
        <v>419</v>
      </c>
      <c r="L73" s="23"/>
    </row>
    <row r="74" spans="2:12" s="29" customFormat="1" ht="25.5" x14ac:dyDescent="0.25">
      <c r="B74" s="809"/>
      <c r="C74" s="165" t="s">
        <v>421</v>
      </c>
      <c r="D74" s="639">
        <v>5455</v>
      </c>
      <c r="E74" s="639">
        <v>5251</v>
      </c>
      <c r="F74" s="633">
        <v>4965</v>
      </c>
      <c r="G74" s="471"/>
      <c r="H74" s="199"/>
      <c r="J74" s="636" t="s">
        <v>419</v>
      </c>
    </row>
    <row r="75" spans="2:12" s="29" customFormat="1" ht="25.5" x14ac:dyDescent="0.25">
      <c r="B75" s="809"/>
      <c r="C75" s="158" t="s">
        <v>422</v>
      </c>
      <c r="D75" s="639">
        <v>945</v>
      </c>
      <c r="E75" s="639">
        <v>925</v>
      </c>
      <c r="F75" s="633">
        <v>925</v>
      </c>
      <c r="G75" s="472"/>
      <c r="H75" s="36"/>
      <c r="J75" s="636" t="s">
        <v>419</v>
      </c>
    </row>
    <row r="76" spans="2:12" s="29" customFormat="1" x14ac:dyDescent="0.25">
      <c r="B76" s="809"/>
      <c r="C76" s="158" t="s">
        <v>227</v>
      </c>
      <c r="D76" s="502">
        <v>0</v>
      </c>
      <c r="E76" s="502">
        <v>0</v>
      </c>
      <c r="F76" s="131">
        <v>0</v>
      </c>
      <c r="G76" s="472"/>
      <c r="H76" s="36"/>
      <c r="J76" s="534" t="s">
        <v>419</v>
      </c>
    </row>
    <row r="77" spans="2:12" s="29" customFormat="1" ht="15.75" thickBot="1" x14ac:dyDescent="0.3">
      <c r="B77" s="810"/>
      <c r="C77" s="216" t="s">
        <v>228</v>
      </c>
      <c r="D77" s="502">
        <v>0</v>
      </c>
      <c r="E77" s="502">
        <v>0</v>
      </c>
      <c r="F77" s="131">
        <v>0</v>
      </c>
      <c r="G77" s="473"/>
      <c r="H77" s="308"/>
      <c r="J77" s="534" t="s">
        <v>419</v>
      </c>
    </row>
    <row r="78" spans="2:12" s="29" customFormat="1" ht="15.75" thickBot="1" x14ac:dyDescent="0.3">
      <c r="B78" s="804" t="s">
        <v>12</v>
      </c>
      <c r="C78" s="202" t="s">
        <v>183</v>
      </c>
      <c r="D78" s="610">
        <v>0</v>
      </c>
      <c r="E78" s="610">
        <v>0</v>
      </c>
      <c r="F78" s="610">
        <v>0</v>
      </c>
      <c r="G78" s="474"/>
      <c r="H78" s="309"/>
      <c r="J78" s="541"/>
    </row>
    <row r="79" spans="2:12" s="29" customFormat="1" ht="15.75" thickBot="1" x14ac:dyDescent="0.3">
      <c r="B79" s="805"/>
      <c r="C79" s="216" t="s">
        <v>184</v>
      </c>
      <c r="D79" s="610">
        <v>0</v>
      </c>
      <c r="E79" s="610">
        <v>0</v>
      </c>
      <c r="F79" s="610">
        <v>0</v>
      </c>
      <c r="G79" s="475"/>
      <c r="H79" s="159"/>
      <c r="J79" s="541"/>
    </row>
    <row r="80" spans="2:12" s="29" customFormat="1" ht="15.75" thickBot="1" x14ac:dyDescent="0.3">
      <c r="B80" s="293" t="s">
        <v>13</v>
      </c>
      <c r="C80" s="311" t="s">
        <v>185</v>
      </c>
      <c r="D80" s="610">
        <v>0</v>
      </c>
      <c r="E80" s="610">
        <v>0</v>
      </c>
      <c r="F80" s="610">
        <v>0</v>
      </c>
      <c r="G80" s="476"/>
      <c r="H80" s="313"/>
      <c r="J80" s="541"/>
    </row>
    <row r="81" spans="2:15" s="29" customFormat="1" ht="15.75" thickBot="1" x14ac:dyDescent="0.3">
      <c r="B81" s="293" t="s">
        <v>14</v>
      </c>
      <c r="C81" s="311" t="s">
        <v>370</v>
      </c>
      <c r="D81" s="610">
        <v>0</v>
      </c>
      <c r="E81" s="610">
        <v>0</v>
      </c>
      <c r="F81" s="610">
        <v>0</v>
      </c>
      <c r="G81" s="476"/>
      <c r="H81" s="313"/>
      <c r="J81" s="541"/>
    </row>
    <row r="82" spans="2:15" s="29" customFormat="1" x14ac:dyDescent="0.25">
      <c r="B82"/>
      <c r="M82" s="48"/>
      <c r="N82" s="48"/>
      <c r="O82" s="48"/>
    </row>
    <row r="83" spans="2:15" s="29" customFormat="1" x14ac:dyDescent="0.25">
      <c r="B83" s="716" t="s">
        <v>109</v>
      </c>
      <c r="C83" s="716"/>
      <c r="D83" s="716"/>
      <c r="E83" s="716"/>
      <c r="F83" s="716"/>
      <c r="G83" s="716"/>
      <c r="H83" s="716"/>
      <c r="I83" s="716"/>
      <c r="J83" s="716"/>
      <c r="K83" s="716"/>
      <c r="L83" s="716"/>
      <c r="M83" s="185"/>
      <c r="N83" s="185"/>
      <c r="O83" s="185"/>
    </row>
    <row r="84" spans="2:15" s="29" customFormat="1" x14ac:dyDescent="0.25">
      <c r="B84" s="693" t="s">
        <v>136</v>
      </c>
      <c r="C84" s="693"/>
      <c r="D84" s="693"/>
      <c r="E84" s="693"/>
      <c r="F84" s="693"/>
      <c r="G84" s="693"/>
      <c r="H84" s="693"/>
      <c r="I84" s="693"/>
      <c r="J84" s="693"/>
      <c r="K84" s="693"/>
      <c r="L84" s="693"/>
      <c r="M84" s="188"/>
      <c r="N84" s="188"/>
      <c r="O84" s="188"/>
    </row>
    <row r="85" spans="2:15" s="29" customFormat="1" x14ac:dyDescent="0.25">
      <c r="B85" s="693" t="s">
        <v>399</v>
      </c>
      <c r="C85" s="693"/>
      <c r="D85" s="693"/>
      <c r="E85" s="693"/>
      <c r="F85" s="693"/>
      <c r="G85" s="693"/>
      <c r="H85" s="693"/>
      <c r="I85" s="693"/>
      <c r="J85" s="693"/>
      <c r="K85" s="693"/>
      <c r="L85" s="693"/>
      <c r="M85" s="188"/>
      <c r="N85" s="188"/>
      <c r="O85" s="188"/>
    </row>
    <row r="86" spans="2:15" x14ac:dyDescent="0.25">
      <c r="B86" s="693" t="s">
        <v>157</v>
      </c>
      <c r="C86" s="693"/>
      <c r="D86" s="693"/>
      <c r="E86" s="693"/>
      <c r="F86" s="693"/>
      <c r="G86" s="693"/>
      <c r="H86" s="693"/>
      <c r="I86" s="693"/>
      <c r="J86" s="693"/>
      <c r="K86" s="693"/>
      <c r="L86" s="693"/>
      <c r="M86" s="24"/>
      <c r="N86" s="24"/>
      <c r="O86" s="24"/>
    </row>
    <row r="87" spans="2:15" s="29" customFormat="1" x14ac:dyDescent="0.25">
      <c r="B87" s="188"/>
      <c r="C87" s="188"/>
      <c r="D87" s="399"/>
      <c r="E87" s="188"/>
      <c r="F87" s="399"/>
      <c r="G87" s="188"/>
      <c r="H87" s="188"/>
      <c r="I87" s="188"/>
      <c r="J87" s="496"/>
      <c r="K87" s="496"/>
      <c r="L87" s="188"/>
      <c r="M87" s="24"/>
      <c r="N87" s="24"/>
      <c r="O87" s="24"/>
    </row>
    <row r="88" spans="2:15" s="29" customFormat="1" x14ac:dyDescent="0.25">
      <c r="B88"/>
      <c r="C88"/>
      <c r="E88"/>
      <c r="G88"/>
      <c r="H88"/>
      <c r="I88"/>
      <c r="L88"/>
      <c r="M88" s="24"/>
      <c r="N88" s="24"/>
      <c r="O88" s="24"/>
    </row>
    <row r="89" spans="2:15" s="29" customFormat="1" x14ac:dyDescent="0.25">
      <c r="B89"/>
      <c r="C89"/>
      <c r="E89"/>
      <c r="G89"/>
      <c r="H89"/>
      <c r="I89"/>
      <c r="L89"/>
      <c r="M89" s="24"/>
      <c r="N89" s="24"/>
      <c r="O89" s="24"/>
    </row>
    <row r="90" spans="2:15" ht="20.100000000000001" customHeight="1" x14ac:dyDescent="0.25"/>
    <row r="91" spans="2:15" ht="27.6" customHeight="1" x14ac:dyDescent="0.25"/>
    <row r="92" spans="2:15" ht="29.1" customHeight="1" x14ac:dyDescent="0.25"/>
    <row r="93" spans="2:15" s="29" customFormat="1" ht="29.1" customHeight="1" x14ac:dyDescent="0.25">
      <c r="B93"/>
      <c r="C93"/>
      <c r="E93"/>
      <c r="G93"/>
      <c r="H93"/>
      <c r="I93"/>
      <c r="L93"/>
    </row>
  </sheetData>
  <mergeCells count="24">
    <mergeCell ref="B83:L83"/>
    <mergeCell ref="B84:L84"/>
    <mergeCell ref="B85:L85"/>
    <mergeCell ref="B86:L86"/>
    <mergeCell ref="B72:B77"/>
    <mergeCell ref="B78:B79"/>
    <mergeCell ref="B56:B57"/>
    <mergeCell ref="B67:B68"/>
    <mergeCell ref="B61:B66"/>
    <mergeCell ref="B34:B35"/>
    <mergeCell ref="B39:B44"/>
    <mergeCell ref="U16:Z16"/>
    <mergeCell ref="B45:B46"/>
    <mergeCell ref="B7:B21"/>
    <mergeCell ref="D4:F4"/>
    <mergeCell ref="B50:B55"/>
    <mergeCell ref="L3:L6"/>
    <mergeCell ref="C3:H3"/>
    <mergeCell ref="B2:H2"/>
    <mergeCell ref="B22:B23"/>
    <mergeCell ref="B27:B33"/>
    <mergeCell ref="C4:C5"/>
    <mergeCell ref="B4:B5"/>
    <mergeCell ref="G4:H4"/>
  </mergeCells>
  <conditionalFormatting sqref="G27:H35 G39:H46 F7:H23 F61:H61 F67:H68 G62:H66 G73:H79 D72:H72">
    <cfRule type="containsBlanks" dxfId="71" priority="37">
      <formula>LEN(TRIM(D7))=0</formula>
    </cfRule>
  </conditionalFormatting>
  <conditionalFormatting sqref="F27:F33 F35">
    <cfRule type="containsBlanks" dxfId="70" priority="25">
      <formula>LEN(TRIM(F27))=0</formula>
    </cfRule>
  </conditionalFormatting>
  <conditionalFormatting sqref="F39:F46">
    <cfRule type="containsBlanks" dxfId="69" priority="22">
      <formula>LEN(TRIM(F39))=0</formula>
    </cfRule>
  </conditionalFormatting>
  <conditionalFormatting sqref="D61:E61 D27:E33 D35:E35 D39:E46 D7:E23 D67:E68 D78:E80">
    <cfRule type="containsBlanks" dxfId="68" priority="20">
      <formula>LEN(TRIM(D7))=0</formula>
    </cfRule>
  </conditionalFormatting>
  <conditionalFormatting sqref="F34">
    <cfRule type="containsBlanks" dxfId="67" priority="19">
      <formula>LEN(TRIM(F34))=0</formula>
    </cfRule>
  </conditionalFormatting>
  <conditionalFormatting sqref="D34:E34">
    <cfRule type="containsBlanks" dxfId="66" priority="18">
      <formula>LEN(TRIM(D34))=0</formula>
    </cfRule>
  </conditionalFormatting>
  <conditionalFormatting sqref="F37">
    <cfRule type="containsBlanks" dxfId="65" priority="17">
      <formula>LEN(TRIM(F37))=0</formula>
    </cfRule>
  </conditionalFormatting>
  <conditionalFormatting sqref="D37:E37">
    <cfRule type="containsBlanks" dxfId="64" priority="16">
      <formula>LEN(TRIM(D37))=0</formula>
    </cfRule>
  </conditionalFormatting>
  <conditionalFormatting sqref="F78">
    <cfRule type="containsBlanks" dxfId="63" priority="15">
      <formula>LEN(TRIM(F78))=0</formula>
    </cfRule>
  </conditionalFormatting>
  <conditionalFormatting sqref="F79">
    <cfRule type="containsBlanks" dxfId="62" priority="14">
      <formula>LEN(TRIM(F79))=0</formula>
    </cfRule>
  </conditionalFormatting>
  <conditionalFormatting sqref="F80">
    <cfRule type="containsBlanks" dxfId="61" priority="13">
      <formula>LEN(TRIM(F80))=0</formula>
    </cfRule>
  </conditionalFormatting>
  <conditionalFormatting sqref="J61 J72 J67:J68 J7:J23">
    <cfRule type="containsBlanks" dxfId="60" priority="11">
      <formula>LEN(TRIM(J7))=0</formula>
    </cfRule>
  </conditionalFormatting>
  <conditionalFormatting sqref="J27:J33 J35">
    <cfRule type="containsBlanks" dxfId="59" priority="10">
      <formula>LEN(TRIM(J27))=0</formula>
    </cfRule>
  </conditionalFormatting>
  <conditionalFormatting sqref="J39:J46">
    <cfRule type="containsBlanks" dxfId="58" priority="9">
      <formula>LEN(TRIM(J39))=0</formula>
    </cfRule>
  </conditionalFormatting>
  <conditionalFormatting sqref="J34">
    <cfRule type="containsBlanks" dxfId="57" priority="8">
      <formula>LEN(TRIM(J34))=0</formula>
    </cfRule>
  </conditionalFormatting>
  <conditionalFormatting sqref="J37">
    <cfRule type="containsBlanks" dxfId="56" priority="7">
      <formula>LEN(TRIM(J37))=0</formula>
    </cfRule>
  </conditionalFormatting>
  <conditionalFormatting sqref="J78">
    <cfRule type="containsBlanks" dxfId="55" priority="6">
      <formula>LEN(TRIM(J78))=0</formula>
    </cfRule>
  </conditionalFormatting>
  <conditionalFormatting sqref="J79">
    <cfRule type="containsBlanks" dxfId="54" priority="5">
      <formula>LEN(TRIM(J79))=0</formula>
    </cfRule>
  </conditionalFormatting>
  <conditionalFormatting sqref="J80">
    <cfRule type="containsBlanks" dxfId="53" priority="4">
      <formula>LEN(TRIM(J80))=0</formula>
    </cfRule>
  </conditionalFormatting>
  <conditionalFormatting sqref="J81">
    <cfRule type="containsBlanks" dxfId="52" priority="3">
      <formula>LEN(TRIM(J81))=0</formula>
    </cfRule>
  </conditionalFormatting>
  <conditionalFormatting sqref="D81:E81">
    <cfRule type="containsBlanks" dxfId="51" priority="2">
      <formula>LEN(TRIM(D81))=0</formula>
    </cfRule>
  </conditionalFormatting>
  <conditionalFormatting sqref="F81">
    <cfRule type="containsBlanks" dxfId="50" priority="1">
      <formula>LEN(TRIM(F81))=0</formula>
    </cfRule>
  </conditionalFormatting>
  <pageMargins left="0.7" right="0.7" top="0.75" bottom="0.75" header="0.3" footer="0.3"/>
  <pageSetup paperSize="9" orientation="portrait" horizontalDpi="4294967292" verticalDpi="4294967292"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53"/>
  <sheetViews>
    <sheetView zoomScale="90" zoomScaleNormal="90" workbookViewId="0">
      <selection activeCell="B1" sqref="B1"/>
    </sheetView>
  </sheetViews>
  <sheetFormatPr defaultColWidth="8.85546875" defaultRowHeight="15" x14ac:dyDescent="0.25"/>
  <cols>
    <col min="1" max="1" width="1" customWidth="1"/>
    <col min="2" max="2" width="12" customWidth="1"/>
    <col min="3" max="3" width="45.85546875" style="29" customWidth="1"/>
    <col min="4" max="4" width="9" style="29" customWidth="1"/>
    <col min="5" max="5" width="8.85546875" customWidth="1"/>
    <col min="6" max="6" width="8.85546875" style="29" customWidth="1"/>
    <col min="7" max="7" width="9.85546875" customWidth="1"/>
    <col min="8" max="8" width="9" customWidth="1"/>
    <col min="9" max="9" width="15.140625" customWidth="1"/>
    <col min="10" max="10" width="90.42578125" style="23" customWidth="1"/>
  </cols>
  <sheetData>
    <row r="1" spans="2:20" ht="15.75" customHeight="1" thickBot="1" x14ac:dyDescent="0.3">
      <c r="B1" s="29" t="s">
        <v>127</v>
      </c>
      <c r="I1" s="7"/>
    </row>
    <row r="2" spans="2:20" ht="16.5" thickBot="1" x14ac:dyDescent="0.3">
      <c r="B2" s="699" t="s">
        <v>245</v>
      </c>
      <c r="C2" s="700"/>
      <c r="D2" s="700"/>
      <c r="E2" s="700"/>
      <c r="F2" s="700"/>
      <c r="G2" s="700"/>
      <c r="H2" s="701"/>
      <c r="I2" s="19"/>
      <c r="J2" s="324" t="s">
        <v>134</v>
      </c>
    </row>
    <row r="3" spans="2:20" ht="15.75" thickBot="1" x14ac:dyDescent="0.3">
      <c r="B3" s="825"/>
      <c r="C3" s="825"/>
      <c r="D3" s="825"/>
      <c r="E3" s="825"/>
      <c r="F3" s="825"/>
      <c r="G3" s="825"/>
      <c r="H3" s="825"/>
      <c r="I3" s="4"/>
      <c r="J3" s="325"/>
    </row>
    <row r="4" spans="2:20" ht="52.35" customHeight="1" thickBot="1" x14ac:dyDescent="0.3">
      <c r="B4" s="826" t="s">
        <v>6</v>
      </c>
      <c r="C4" s="827" t="s">
        <v>128</v>
      </c>
      <c r="D4" s="786" t="s">
        <v>175</v>
      </c>
      <c r="E4" s="811"/>
      <c r="F4" s="787"/>
      <c r="G4" s="829" t="s">
        <v>16</v>
      </c>
      <c r="H4" s="830"/>
      <c r="I4" s="20"/>
      <c r="J4" s="815" t="s">
        <v>391</v>
      </c>
      <c r="K4" s="12"/>
    </row>
    <row r="5" spans="2:20" ht="24" customHeight="1" thickBot="1" x14ac:dyDescent="0.3">
      <c r="B5" s="785"/>
      <c r="C5" s="828"/>
      <c r="D5" s="407">
        <v>2019</v>
      </c>
      <c r="E5" s="88">
        <v>2020</v>
      </c>
      <c r="F5" s="88">
        <v>2021</v>
      </c>
      <c r="G5" s="89">
        <v>2025</v>
      </c>
      <c r="H5" s="89">
        <v>2030</v>
      </c>
      <c r="I5" s="12"/>
      <c r="J5" s="815"/>
    </row>
    <row r="6" spans="2:20" ht="19.350000000000001" customHeight="1" thickBot="1" x14ac:dyDescent="0.3">
      <c r="B6" s="100"/>
      <c r="C6" s="818" t="s">
        <v>17</v>
      </c>
      <c r="D6" s="822"/>
      <c r="E6" s="822"/>
      <c r="F6" s="822"/>
      <c r="G6" s="822"/>
      <c r="H6" s="823"/>
      <c r="I6" s="22"/>
      <c r="J6" s="815"/>
      <c r="K6" s="12"/>
    </row>
    <row r="7" spans="2:20" s="29" customFormat="1" ht="19.350000000000001" customHeight="1" thickBot="1" x14ac:dyDescent="0.3">
      <c r="B7" s="812" t="s">
        <v>11</v>
      </c>
      <c r="C7" s="186" t="s">
        <v>358</v>
      </c>
      <c r="D7" s="194">
        <f t="shared" ref="D7:F7" si="0">D8+D14</f>
        <v>164952</v>
      </c>
      <c r="E7" s="194">
        <f t="shared" si="0"/>
        <v>223890</v>
      </c>
      <c r="F7" s="221">
        <f t="shared" si="0"/>
        <v>306623</v>
      </c>
      <c r="G7" s="436">
        <f t="shared" ref="G7" si="1">G8+G14</f>
        <v>0</v>
      </c>
      <c r="H7" s="195">
        <v>1700000</v>
      </c>
      <c r="I7" s="22"/>
      <c r="J7" s="816" t="s">
        <v>151</v>
      </c>
      <c r="K7" s="12"/>
    </row>
    <row r="8" spans="2:20" s="29" customFormat="1" ht="24" customHeight="1" thickBot="1" x14ac:dyDescent="0.3">
      <c r="B8" s="813"/>
      <c r="C8" s="217" t="s">
        <v>357</v>
      </c>
      <c r="D8" s="221">
        <f t="shared" ref="D8:F8" si="2">D9+D10</f>
        <v>50774</v>
      </c>
      <c r="E8" s="221">
        <f t="shared" si="2"/>
        <v>65613</v>
      </c>
      <c r="F8" s="221">
        <f t="shared" si="2"/>
        <v>85453</v>
      </c>
      <c r="G8" s="435">
        <f t="shared" ref="G8:H8" si="3">G9+G10</f>
        <v>0</v>
      </c>
      <c r="H8" s="218">
        <f t="shared" si="3"/>
        <v>0</v>
      </c>
      <c r="I8" s="22"/>
      <c r="J8" s="816"/>
      <c r="K8" s="12"/>
    </row>
    <row r="9" spans="2:20" ht="30" customHeight="1" x14ac:dyDescent="0.25">
      <c r="B9" s="813"/>
      <c r="C9" s="149" t="s">
        <v>392</v>
      </c>
      <c r="D9" s="41">
        <v>49522</v>
      </c>
      <c r="E9" s="41">
        <v>63586</v>
      </c>
      <c r="F9" s="41">
        <v>82876</v>
      </c>
      <c r="G9" s="437"/>
      <c r="H9" s="43"/>
      <c r="I9" s="7"/>
      <c r="J9" s="271" t="s">
        <v>155</v>
      </c>
    </row>
    <row r="10" spans="2:20" ht="31.35" customHeight="1" x14ac:dyDescent="0.25">
      <c r="B10" s="813"/>
      <c r="C10" s="150" t="s">
        <v>393</v>
      </c>
      <c r="D10" s="32">
        <f>SUM(D11:D13)</f>
        <v>1252</v>
      </c>
      <c r="E10" s="32">
        <f t="shared" ref="E10:F10" si="4">SUM(E11:E13)</f>
        <v>2027</v>
      </c>
      <c r="F10" s="32">
        <f t="shared" si="4"/>
        <v>2577</v>
      </c>
      <c r="G10" s="438"/>
      <c r="H10" s="33"/>
      <c r="I10" s="17"/>
      <c r="J10" s="271" t="s">
        <v>364</v>
      </c>
    </row>
    <row r="11" spans="2:20" ht="28.35" customHeight="1" x14ac:dyDescent="0.25">
      <c r="B11" s="813"/>
      <c r="C11" s="431" t="s">
        <v>395</v>
      </c>
      <c r="D11" s="35">
        <v>224</v>
      </c>
      <c r="E11" s="35">
        <v>381</v>
      </c>
      <c r="F11" s="35">
        <v>293</v>
      </c>
      <c r="G11" s="416"/>
      <c r="H11" s="39"/>
      <c r="I11" s="17"/>
      <c r="J11" s="23" t="s">
        <v>359</v>
      </c>
    </row>
    <row r="12" spans="2:20" ht="21" customHeight="1" thickBot="1" x14ac:dyDescent="0.3">
      <c r="B12" s="813"/>
      <c r="C12" s="431" t="s">
        <v>413</v>
      </c>
      <c r="D12" s="35">
        <v>933</v>
      </c>
      <c r="E12" s="35">
        <v>1170</v>
      </c>
      <c r="F12" s="35">
        <v>1539</v>
      </c>
      <c r="G12" s="416"/>
      <c r="H12" s="39"/>
      <c r="I12" s="17"/>
    </row>
    <row r="13" spans="2:20" ht="23.25" customHeight="1" thickBot="1" x14ac:dyDescent="0.3">
      <c r="B13" s="813"/>
      <c r="C13" s="479" t="s">
        <v>414</v>
      </c>
      <c r="D13" s="439">
        <v>95</v>
      </c>
      <c r="E13" s="439">
        <v>476</v>
      </c>
      <c r="F13" s="439">
        <v>745</v>
      </c>
      <c r="G13" s="417"/>
      <c r="H13" s="87"/>
      <c r="I13" s="17"/>
      <c r="J13" s="23" t="s">
        <v>400</v>
      </c>
      <c r="N13" s="786"/>
      <c r="O13" s="811"/>
      <c r="P13" s="811"/>
      <c r="Q13" s="811"/>
      <c r="R13" s="811"/>
      <c r="S13" s="811"/>
      <c r="T13" s="787"/>
    </row>
    <row r="14" spans="2:20" ht="21.6" customHeight="1" thickBot="1" x14ac:dyDescent="0.3">
      <c r="B14" s="813"/>
      <c r="C14" s="208" t="s">
        <v>241</v>
      </c>
      <c r="D14" s="220">
        <f>D15+D16</f>
        <v>114178</v>
      </c>
      <c r="E14" s="220">
        <f>E15+E16</f>
        <v>158277</v>
      </c>
      <c r="F14" s="220">
        <f>F15+F16</f>
        <v>221170</v>
      </c>
      <c r="G14" s="219">
        <f t="shared" ref="G14:H14" si="5">G15+G16</f>
        <v>0</v>
      </c>
      <c r="H14" s="222">
        <f t="shared" si="5"/>
        <v>0</v>
      </c>
      <c r="I14" s="7"/>
      <c r="J14" s="326"/>
    </row>
    <row r="15" spans="2:20" ht="27" customHeight="1" x14ac:dyDescent="0.25">
      <c r="B15" s="813"/>
      <c r="C15" s="149" t="s">
        <v>394</v>
      </c>
      <c r="D15" s="40">
        <v>114178</v>
      </c>
      <c r="E15" s="41">
        <v>158277</v>
      </c>
      <c r="F15" s="41">
        <v>221170</v>
      </c>
      <c r="G15" s="440"/>
      <c r="H15" s="374"/>
      <c r="I15" s="7"/>
    </row>
    <row r="16" spans="2:20" ht="24.6" customHeight="1" x14ac:dyDescent="0.25">
      <c r="B16" s="813"/>
      <c r="C16" s="150" t="s">
        <v>104</v>
      </c>
      <c r="D16" s="34">
        <f t="shared" ref="D16" si="6">D17+D18+D19</f>
        <v>0</v>
      </c>
      <c r="E16" s="35">
        <f t="shared" ref="E16:F16" si="7">E17+E18+E19</f>
        <v>0</v>
      </c>
      <c r="F16" s="35">
        <f t="shared" si="7"/>
        <v>0</v>
      </c>
      <c r="G16" s="441">
        <f t="shared" ref="G16:H16" si="8">G17+G18+G19</f>
        <v>0</v>
      </c>
      <c r="H16" s="37">
        <f t="shared" si="8"/>
        <v>0</v>
      </c>
      <c r="I16" s="7"/>
    </row>
    <row r="17" spans="2:11" ht="24.75" customHeight="1" x14ac:dyDescent="0.25">
      <c r="B17" s="813"/>
      <c r="C17" s="431" t="s">
        <v>396</v>
      </c>
      <c r="D17" s="34"/>
      <c r="E17" s="35"/>
      <c r="F17" s="35"/>
      <c r="G17" s="416"/>
      <c r="H17" s="36"/>
      <c r="I17" s="7"/>
    </row>
    <row r="18" spans="2:11" ht="22.35" customHeight="1" x14ac:dyDescent="0.25">
      <c r="B18" s="813"/>
      <c r="C18" s="431" t="s">
        <v>415</v>
      </c>
      <c r="D18" s="34"/>
      <c r="E18" s="38"/>
      <c r="F18" s="416"/>
      <c r="G18" s="416"/>
      <c r="H18" s="39"/>
      <c r="I18" s="7"/>
      <c r="J18" s="327"/>
    </row>
    <row r="19" spans="2:11" ht="25.5" customHeight="1" thickBot="1" x14ac:dyDescent="0.3">
      <c r="B19" s="817"/>
      <c r="C19" s="432" t="s">
        <v>416</v>
      </c>
      <c r="D19" s="85"/>
      <c r="E19" s="86"/>
      <c r="F19" s="417"/>
      <c r="G19" s="418"/>
      <c r="H19" s="164"/>
      <c r="I19" s="7"/>
      <c r="J19" s="328"/>
    </row>
    <row r="20" spans="2:11" ht="28.5" customHeight="1" x14ac:dyDescent="0.25">
      <c r="B20" s="824" t="s">
        <v>12</v>
      </c>
      <c r="C20" s="165" t="s">
        <v>148</v>
      </c>
      <c r="D20" s="40"/>
      <c r="E20" s="42"/>
      <c r="F20" s="42"/>
      <c r="G20" s="419">
        <v>10</v>
      </c>
      <c r="H20" s="373"/>
      <c r="I20" s="7"/>
      <c r="J20" s="329"/>
    </row>
    <row r="21" spans="2:11" s="29" customFormat="1" ht="28.5" customHeight="1" x14ac:dyDescent="0.25">
      <c r="B21" s="817"/>
      <c r="C21" s="166" t="s">
        <v>149</v>
      </c>
      <c r="D21" s="34"/>
      <c r="E21" s="38"/>
      <c r="F21" s="38"/>
      <c r="G21" s="417"/>
      <c r="H21" s="87"/>
      <c r="I21" s="7"/>
      <c r="J21" s="329"/>
    </row>
    <row r="22" spans="2:11" ht="15.75" customHeight="1" thickBot="1" x14ac:dyDescent="0.3">
      <c r="B22" s="161" t="s">
        <v>13</v>
      </c>
      <c r="C22" s="216" t="s">
        <v>18</v>
      </c>
      <c r="D22" s="162"/>
      <c r="E22" s="163"/>
      <c r="F22" s="163"/>
      <c r="G22" s="418"/>
      <c r="H22" s="164"/>
      <c r="I22" s="7"/>
      <c r="J22" s="329"/>
    </row>
    <row r="23" spans="2:11" ht="19.350000000000001" customHeight="1" thickBot="1" x14ac:dyDescent="0.3">
      <c r="B23" s="31"/>
      <c r="C23" s="818" t="s">
        <v>126</v>
      </c>
      <c r="D23" s="819"/>
      <c r="E23" s="819"/>
      <c r="F23" s="819"/>
      <c r="G23" s="820"/>
      <c r="H23" s="821"/>
      <c r="I23" s="7"/>
      <c r="J23" s="329"/>
    </row>
    <row r="24" spans="2:11" s="29" customFormat="1" ht="17.100000000000001" customHeight="1" thickBot="1" x14ac:dyDescent="0.3">
      <c r="B24" s="812" t="s">
        <v>11</v>
      </c>
      <c r="C24" s="212" t="s">
        <v>87</v>
      </c>
      <c r="D24" s="194">
        <f t="shared" ref="D24" si="9">D25+D26</f>
        <v>170</v>
      </c>
      <c r="E24" s="194">
        <f t="shared" ref="E24:H24" si="10">E25+E26</f>
        <v>178</v>
      </c>
      <c r="F24" s="194">
        <f t="shared" ref="F24" si="11">F25+F26</f>
        <v>176</v>
      </c>
      <c r="G24" s="436">
        <f t="shared" si="10"/>
        <v>170</v>
      </c>
      <c r="H24" s="195">
        <f t="shared" si="10"/>
        <v>0</v>
      </c>
      <c r="I24" s="7"/>
      <c r="J24" s="329"/>
    </row>
    <row r="25" spans="2:11" ht="16.350000000000001" customHeight="1" x14ac:dyDescent="0.25">
      <c r="B25" s="813"/>
      <c r="C25" s="202" t="s">
        <v>86</v>
      </c>
      <c r="D25" s="211">
        <v>170</v>
      </c>
      <c r="E25" s="211">
        <v>178</v>
      </c>
      <c r="F25" s="211">
        <v>176</v>
      </c>
      <c r="G25" s="437">
        <v>170</v>
      </c>
      <c r="H25" s="43"/>
      <c r="I25" s="7"/>
      <c r="J25" s="325"/>
    </row>
    <row r="26" spans="2:11" ht="15" customHeight="1" thickBot="1" x14ac:dyDescent="0.3">
      <c r="B26" s="813"/>
      <c r="C26" s="166" t="s">
        <v>315</v>
      </c>
      <c r="D26" s="85"/>
      <c r="E26" s="85"/>
      <c r="F26" s="85"/>
      <c r="G26" s="417"/>
      <c r="H26" s="87"/>
      <c r="I26" s="7"/>
      <c r="J26" s="325"/>
    </row>
    <row r="27" spans="2:11" ht="18.600000000000001" customHeight="1" thickBot="1" x14ac:dyDescent="0.3">
      <c r="B27" s="813"/>
      <c r="C27" s="215" t="s">
        <v>89</v>
      </c>
      <c r="D27" s="194">
        <f t="shared" ref="D27" si="12">D28+D29</f>
        <v>27</v>
      </c>
      <c r="E27" s="194">
        <f t="shared" ref="E27:H27" si="13">E28+E29</f>
        <v>30</v>
      </c>
      <c r="F27" s="194">
        <f t="shared" ref="F27" si="14">F28+F29</f>
        <v>38</v>
      </c>
      <c r="G27" s="436">
        <f>SUM(G28:G29)</f>
        <v>30</v>
      </c>
      <c r="H27" s="195">
        <f t="shared" si="13"/>
        <v>0</v>
      </c>
      <c r="I27" s="7"/>
      <c r="J27" s="325"/>
    </row>
    <row r="28" spans="2:11" ht="15.75" customHeight="1" x14ac:dyDescent="0.25">
      <c r="B28" s="813"/>
      <c r="C28" s="165" t="s">
        <v>88</v>
      </c>
      <c r="D28" s="213">
        <v>27</v>
      </c>
      <c r="E28" s="213">
        <v>30</v>
      </c>
      <c r="F28" s="213">
        <v>38</v>
      </c>
      <c r="G28" s="419">
        <v>30</v>
      </c>
      <c r="H28" s="214"/>
      <c r="I28" s="7"/>
      <c r="J28" s="325"/>
    </row>
    <row r="29" spans="2:11" ht="15.75" customHeight="1" thickBot="1" x14ac:dyDescent="0.3">
      <c r="B29" s="814"/>
      <c r="C29" s="216" t="s">
        <v>316</v>
      </c>
      <c r="D29" s="442"/>
      <c r="E29" s="442"/>
      <c r="F29" s="442"/>
      <c r="G29" s="418"/>
      <c r="H29" s="95"/>
      <c r="I29" s="16"/>
      <c r="J29" s="325"/>
      <c r="K29" s="7"/>
    </row>
    <row r="30" spans="2:11" ht="15" customHeight="1" x14ac:dyDescent="0.25">
      <c r="B30" s="813" t="s">
        <v>12</v>
      </c>
      <c r="C30" s="165" t="s">
        <v>85</v>
      </c>
      <c r="D30" s="445"/>
      <c r="E30" s="445"/>
      <c r="F30" s="445"/>
      <c r="G30" s="443"/>
      <c r="H30" s="214"/>
      <c r="I30" s="12"/>
      <c r="J30" s="10"/>
      <c r="K30" s="9"/>
    </row>
    <row r="31" spans="2:11" ht="15.75" customHeight="1" thickBot="1" x14ac:dyDescent="0.3">
      <c r="B31" s="814"/>
      <c r="C31" s="166" t="s">
        <v>19</v>
      </c>
      <c r="D31" s="446"/>
      <c r="E31" s="446"/>
      <c r="F31" s="446"/>
      <c r="G31" s="444"/>
      <c r="H31" s="101"/>
      <c r="I31" s="18"/>
      <c r="J31" s="10"/>
      <c r="K31" s="11"/>
    </row>
    <row r="32" spans="2:11" s="29" customFormat="1" ht="15.75" customHeight="1" thickBot="1" x14ac:dyDescent="0.3">
      <c r="B32" s="31"/>
      <c r="C32" s="833" t="s">
        <v>171</v>
      </c>
      <c r="D32" s="834"/>
      <c r="E32" s="834"/>
      <c r="F32" s="834"/>
      <c r="G32" s="835"/>
      <c r="H32" s="836"/>
      <c r="I32" s="18"/>
      <c r="J32" s="14" t="s">
        <v>179</v>
      </c>
      <c r="K32" s="11"/>
    </row>
    <row r="33" spans="2:12" s="29" customFormat="1" ht="15.75" customHeight="1" thickBot="1" x14ac:dyDescent="0.3">
      <c r="B33" s="812" t="s">
        <v>11</v>
      </c>
      <c r="C33" s="215" t="s">
        <v>133</v>
      </c>
      <c r="D33" s="451">
        <f t="shared" ref="D33:E34" si="15">D34+D37</f>
        <v>7</v>
      </c>
      <c r="E33" s="451">
        <f t="shared" si="15"/>
        <v>6</v>
      </c>
      <c r="F33" s="451">
        <v>15</v>
      </c>
      <c r="G33" s="447">
        <v>50</v>
      </c>
      <c r="H33" s="448">
        <f t="shared" ref="H33" si="16">H34+H37</f>
        <v>0</v>
      </c>
      <c r="I33" s="18"/>
      <c r="J33" s="14"/>
      <c r="K33" s="11"/>
    </row>
    <row r="34" spans="2:12" s="29" customFormat="1" ht="15.75" customHeight="1" x14ac:dyDescent="0.25">
      <c r="B34" s="813"/>
      <c r="C34" s="165" t="s">
        <v>99</v>
      </c>
      <c r="D34" s="458">
        <v>4</v>
      </c>
      <c r="E34" s="451">
        <f t="shared" si="15"/>
        <v>0</v>
      </c>
      <c r="F34" s="458">
        <v>8</v>
      </c>
      <c r="G34" s="453">
        <f t="shared" ref="G34:H34" si="17">G35+G36</f>
        <v>0</v>
      </c>
      <c r="H34" s="102">
        <f t="shared" si="17"/>
        <v>0</v>
      </c>
      <c r="I34" s="18"/>
      <c r="J34" s="14"/>
      <c r="K34" s="11"/>
    </row>
    <row r="35" spans="2:12" s="29" customFormat="1" ht="15.75" customHeight="1" x14ac:dyDescent="0.25">
      <c r="B35" s="813"/>
      <c r="C35" s="165" t="s">
        <v>98</v>
      </c>
      <c r="D35" s="452"/>
      <c r="E35" s="452"/>
      <c r="F35" s="452">
        <v>4</v>
      </c>
      <c r="G35" s="454"/>
      <c r="H35" s="102"/>
      <c r="I35" s="18"/>
      <c r="J35" s="10"/>
      <c r="K35" s="11"/>
    </row>
    <row r="36" spans="2:12" ht="15.75" customHeight="1" x14ac:dyDescent="0.25">
      <c r="B36" s="813"/>
      <c r="C36" s="449" t="s">
        <v>317</v>
      </c>
      <c r="D36" s="452"/>
      <c r="E36" s="452"/>
      <c r="F36" s="452">
        <v>4</v>
      </c>
      <c r="G36" s="455"/>
      <c r="H36" s="45"/>
      <c r="I36" s="16"/>
      <c r="J36" s="325"/>
      <c r="K36" s="7"/>
    </row>
    <row r="37" spans="2:12" ht="15.75" customHeight="1" x14ac:dyDescent="0.25">
      <c r="B37" s="813"/>
      <c r="C37" s="166" t="s">
        <v>101</v>
      </c>
      <c r="D37" s="452">
        <v>3</v>
      </c>
      <c r="E37" s="452">
        <v>6</v>
      </c>
      <c r="F37" s="452">
        <v>7</v>
      </c>
      <c r="G37" s="456">
        <f t="shared" ref="G37:H37" si="18">G38+G39</f>
        <v>0</v>
      </c>
      <c r="H37" s="30">
        <f t="shared" si="18"/>
        <v>0</v>
      </c>
      <c r="I37" s="16"/>
      <c r="J37" s="325"/>
      <c r="K37" s="7"/>
    </row>
    <row r="38" spans="2:12" ht="15" customHeight="1" x14ac:dyDescent="0.25">
      <c r="B38" s="813"/>
      <c r="C38" s="166" t="s">
        <v>100</v>
      </c>
      <c r="D38" s="452"/>
      <c r="E38" s="452"/>
      <c r="F38" s="452">
        <v>3</v>
      </c>
      <c r="G38" s="455"/>
      <c r="H38" s="45"/>
      <c r="I38" s="7"/>
      <c r="J38" s="325"/>
      <c r="K38" s="8"/>
    </row>
    <row r="39" spans="2:12" ht="15" customHeight="1" thickBot="1" x14ac:dyDescent="0.3">
      <c r="B39" s="814"/>
      <c r="C39" s="450" t="s">
        <v>318</v>
      </c>
      <c r="D39" s="209"/>
      <c r="E39" s="209"/>
      <c r="F39" s="209">
        <v>4</v>
      </c>
      <c r="G39" s="457"/>
      <c r="H39" s="210"/>
      <c r="I39" s="7"/>
      <c r="J39" s="325"/>
      <c r="K39" s="8"/>
    </row>
    <row r="40" spans="2:12" ht="15" customHeight="1" thickBot="1" x14ac:dyDescent="0.3">
      <c r="B40" s="204"/>
      <c r="C40" s="818" t="s">
        <v>10</v>
      </c>
      <c r="D40" s="832"/>
      <c r="E40" s="832"/>
      <c r="F40" s="832"/>
      <c r="G40" s="820"/>
      <c r="H40" s="821"/>
    </row>
    <row r="41" spans="2:12" s="29" customFormat="1" ht="15" customHeight="1" thickBot="1" x14ac:dyDescent="0.3">
      <c r="B41" s="796" t="s">
        <v>11</v>
      </c>
      <c r="C41" s="169" t="s">
        <v>103</v>
      </c>
      <c r="D41" s="460">
        <v>1351</v>
      </c>
      <c r="E41" s="460">
        <v>1179</v>
      </c>
      <c r="F41" s="460">
        <v>1130</v>
      </c>
      <c r="G41" s="459" t="s">
        <v>417</v>
      </c>
      <c r="H41" s="459" t="s">
        <v>417</v>
      </c>
      <c r="J41" s="23"/>
    </row>
    <row r="42" spans="2:12" x14ac:dyDescent="0.25">
      <c r="B42" s="797"/>
      <c r="C42" s="167" t="s">
        <v>102</v>
      </c>
      <c r="D42" s="40" t="s">
        <v>424</v>
      </c>
      <c r="E42" s="40" t="s">
        <v>424</v>
      </c>
      <c r="F42" s="40" t="s">
        <v>424</v>
      </c>
      <c r="G42" s="40" t="s">
        <v>424</v>
      </c>
      <c r="H42" s="40" t="s">
        <v>424</v>
      </c>
    </row>
    <row r="43" spans="2:12" ht="15.75" thickBot="1" x14ac:dyDescent="0.3">
      <c r="B43" s="798"/>
      <c r="C43" s="168" t="s">
        <v>319</v>
      </c>
      <c r="D43" s="162" t="s">
        <v>424</v>
      </c>
      <c r="E43" s="162" t="s">
        <v>424</v>
      </c>
      <c r="F43" s="162" t="s">
        <v>424</v>
      </c>
      <c r="G43" s="162" t="s">
        <v>424</v>
      </c>
      <c r="H43" s="39"/>
    </row>
    <row r="44" spans="2:12" ht="30.75" thickBot="1" x14ac:dyDescent="0.3">
      <c r="B44" s="205"/>
      <c r="C44" s="215" t="s">
        <v>159</v>
      </c>
      <c r="D44" s="837"/>
      <c r="E44" s="837"/>
      <c r="F44" s="837"/>
      <c r="G44" s="837"/>
      <c r="H44" s="838"/>
      <c r="I44" s="29"/>
      <c r="J44" s="23" t="s">
        <v>238</v>
      </c>
      <c r="K44" s="29"/>
      <c r="L44" s="29"/>
    </row>
    <row r="45" spans="2:12" s="29" customFormat="1" ht="30.75" thickBot="1" x14ac:dyDescent="0.3">
      <c r="B45" s="812" t="s">
        <v>131</v>
      </c>
      <c r="C45" s="206" t="s">
        <v>426</v>
      </c>
      <c r="D45" s="194" t="s">
        <v>417</v>
      </c>
      <c r="E45" s="194" t="s">
        <v>417</v>
      </c>
      <c r="F45" s="194">
        <v>20</v>
      </c>
      <c r="G45" s="459" t="s">
        <v>417</v>
      </c>
      <c r="H45" s="459" t="s">
        <v>417</v>
      </c>
      <c r="J45" s="23" t="s">
        <v>240</v>
      </c>
    </row>
    <row r="46" spans="2:12" x14ac:dyDescent="0.25">
      <c r="B46" s="813"/>
      <c r="C46" s="157" t="s">
        <v>425</v>
      </c>
      <c r="D46" s="40"/>
      <c r="E46" s="40"/>
      <c r="F46" s="40"/>
      <c r="G46" s="437"/>
      <c r="H46" s="43"/>
      <c r="I46" s="48"/>
      <c r="K46" s="48"/>
      <c r="L46" s="48"/>
    </row>
    <row r="47" spans="2:12" ht="15.75" thickBot="1" x14ac:dyDescent="0.3">
      <c r="B47" s="814"/>
      <c r="C47" s="207" t="s">
        <v>320</v>
      </c>
      <c r="D47" s="162"/>
      <c r="E47" s="162"/>
      <c r="F47" s="162"/>
      <c r="G47" s="418"/>
      <c r="H47" s="164"/>
      <c r="I47" s="24"/>
      <c r="K47" s="24"/>
      <c r="L47" s="24"/>
    </row>
    <row r="50" spans="2:10" x14ac:dyDescent="0.25">
      <c r="B50" s="716" t="s">
        <v>109</v>
      </c>
      <c r="C50" s="716"/>
      <c r="D50" s="716"/>
      <c r="E50" s="716"/>
      <c r="F50" s="716"/>
      <c r="G50" s="716"/>
      <c r="H50" s="716"/>
      <c r="I50" s="716"/>
      <c r="J50" s="716"/>
    </row>
    <row r="51" spans="2:10" x14ac:dyDescent="0.25">
      <c r="B51" s="693" t="s">
        <v>136</v>
      </c>
      <c r="C51" s="693"/>
      <c r="D51" s="693"/>
      <c r="E51" s="693"/>
      <c r="F51" s="693"/>
      <c r="G51" s="693"/>
      <c r="H51" s="693"/>
      <c r="I51" s="693"/>
      <c r="J51" s="693"/>
    </row>
    <row r="52" spans="2:10" x14ac:dyDescent="0.25">
      <c r="B52" s="831" t="s">
        <v>158</v>
      </c>
      <c r="C52" s="831"/>
      <c r="D52" s="831"/>
      <c r="E52" s="831"/>
      <c r="F52" s="831"/>
      <c r="G52" s="831"/>
      <c r="H52" s="831"/>
      <c r="I52" s="831"/>
      <c r="J52" s="831"/>
    </row>
    <row r="53" spans="2:10" x14ac:dyDescent="0.25">
      <c r="B53" s="693" t="s">
        <v>156</v>
      </c>
      <c r="C53" s="693"/>
      <c r="D53" s="693"/>
      <c r="E53" s="693"/>
      <c r="F53" s="693"/>
      <c r="G53" s="693"/>
      <c r="H53" s="693"/>
      <c r="I53" s="693"/>
      <c r="J53" s="693"/>
    </row>
  </sheetData>
  <mergeCells count="25">
    <mergeCell ref="B52:J52"/>
    <mergeCell ref="B53:J53"/>
    <mergeCell ref="B51:J51"/>
    <mergeCell ref="B50:J50"/>
    <mergeCell ref="B30:B31"/>
    <mergeCell ref="C40:H40"/>
    <mergeCell ref="C32:H32"/>
    <mergeCell ref="B33:B39"/>
    <mergeCell ref="B41:B43"/>
    <mergeCell ref="B45:B47"/>
    <mergeCell ref="D44:H44"/>
    <mergeCell ref="B2:H2"/>
    <mergeCell ref="B3:H3"/>
    <mergeCell ref="B4:B5"/>
    <mergeCell ref="C4:C5"/>
    <mergeCell ref="G4:H4"/>
    <mergeCell ref="D4:F4"/>
    <mergeCell ref="N13:T13"/>
    <mergeCell ref="B24:B29"/>
    <mergeCell ref="J4:J6"/>
    <mergeCell ref="J7:J8"/>
    <mergeCell ref="B7:B19"/>
    <mergeCell ref="C23:H23"/>
    <mergeCell ref="C6:H6"/>
    <mergeCell ref="B20:B21"/>
  </mergeCells>
  <conditionalFormatting sqref="G8:H13 E25 G25:H25 G30:H31 G28:H28 D28:E28 D30:E31 D20:H22 D42 D46:H46">
    <cfRule type="containsBlanks" dxfId="49" priority="19">
      <formula>LEN(TRIM(D8))=0</formula>
    </cfRule>
  </conditionalFormatting>
  <conditionalFormatting sqref="D33:H39">
    <cfRule type="containsBlanks" dxfId="48" priority="12">
      <formula>LEN(TRIM(#REF!))=0</formula>
    </cfRule>
  </conditionalFormatting>
  <conditionalFormatting sqref="D8:F13">
    <cfRule type="containsBlanks" dxfId="47" priority="11">
      <formula>LEN(TRIM(D8))=0</formula>
    </cfRule>
  </conditionalFormatting>
  <conditionalFormatting sqref="D25">
    <cfRule type="containsBlanks" dxfId="46" priority="10">
      <formula>LEN(TRIM(D25))=0</formula>
    </cfRule>
  </conditionalFormatting>
  <conditionalFormatting sqref="F25 F28 F30:F31">
    <cfRule type="containsBlanks" dxfId="45" priority="9">
      <formula>LEN(TRIM(F25))=0</formula>
    </cfRule>
  </conditionalFormatting>
  <conditionalFormatting sqref="F7">
    <cfRule type="containsBlanks" dxfId="44" priority="5">
      <formula>LEN(TRIM(F7))=0</formula>
    </cfRule>
  </conditionalFormatting>
  <conditionalFormatting sqref="E42">
    <cfRule type="containsBlanks" dxfId="43" priority="4">
      <formula>LEN(TRIM(E42))=0</formula>
    </cfRule>
  </conditionalFormatting>
  <conditionalFormatting sqref="F42">
    <cfRule type="containsBlanks" dxfId="42" priority="3">
      <formula>LEN(TRIM(F42))=0</formula>
    </cfRule>
  </conditionalFormatting>
  <conditionalFormatting sqref="G42">
    <cfRule type="containsBlanks" dxfId="41" priority="2">
      <formula>LEN(TRIM(G42))=0</formula>
    </cfRule>
  </conditionalFormatting>
  <conditionalFormatting sqref="H42">
    <cfRule type="containsBlanks" dxfId="40" priority="1">
      <formula>LEN(TRIM(H42))=0</formula>
    </cfRule>
  </conditionalFormatting>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I49"/>
  <sheetViews>
    <sheetView zoomScale="90" zoomScaleNormal="90" workbookViewId="0">
      <selection activeCell="B1" sqref="B1"/>
    </sheetView>
  </sheetViews>
  <sheetFormatPr defaultColWidth="8.85546875" defaultRowHeight="15" x14ac:dyDescent="0.25"/>
  <cols>
    <col min="1" max="1" width="2.140625" customWidth="1"/>
    <col min="2" max="2" width="11.140625" customWidth="1"/>
    <col min="3" max="3" width="19.140625" customWidth="1"/>
    <col min="4" max="5" width="8.85546875" style="29" customWidth="1"/>
    <col min="6" max="6" width="7.140625" style="29" bestFit="1" customWidth="1"/>
    <col min="7" max="8" width="8.85546875" customWidth="1"/>
    <col min="9" max="18" width="8.85546875" style="29" customWidth="1"/>
    <col min="19" max="19" width="2.140625" style="29" customWidth="1"/>
    <col min="20" max="20" width="70.42578125" style="29" customWidth="1"/>
    <col min="21" max="21" width="8.140625" customWidth="1"/>
    <col min="22" max="22" width="6.85546875" customWidth="1"/>
  </cols>
  <sheetData>
    <row r="1" spans="2:35" ht="15.75" thickBot="1" x14ac:dyDescent="0.3">
      <c r="B1" t="s">
        <v>700</v>
      </c>
      <c r="C1" s="5"/>
    </row>
    <row r="2" spans="2:35" ht="14.85" customHeight="1" thickBot="1" x14ac:dyDescent="0.3">
      <c r="B2" s="842" t="s">
        <v>246</v>
      </c>
      <c r="C2" s="843"/>
      <c r="D2" s="843"/>
      <c r="E2" s="843"/>
      <c r="F2" s="843"/>
      <c r="G2" s="843"/>
      <c r="H2" s="843"/>
      <c r="I2" s="843"/>
      <c r="J2" s="843"/>
      <c r="K2" s="843"/>
      <c r="L2" s="843"/>
      <c r="M2" s="843"/>
      <c r="N2" s="843"/>
      <c r="O2" s="843"/>
      <c r="P2" s="843"/>
      <c r="Q2" s="843"/>
      <c r="R2" s="844"/>
      <c r="S2" s="121"/>
      <c r="T2" s="44" t="s">
        <v>134</v>
      </c>
      <c r="W2" s="1"/>
      <c r="X2" s="1"/>
      <c r="Y2" s="1"/>
    </row>
    <row r="3" spans="2:35" ht="14.85" customHeight="1" thickBot="1" x14ac:dyDescent="0.3">
      <c r="B3" s="849"/>
      <c r="C3" s="850"/>
      <c r="D3" s="850"/>
      <c r="E3" s="850"/>
      <c r="F3" s="850"/>
      <c r="G3" s="850"/>
      <c r="H3" s="850"/>
      <c r="I3" s="107"/>
      <c r="J3" s="408"/>
      <c r="K3" s="408"/>
      <c r="L3" s="408"/>
      <c r="M3" s="370"/>
      <c r="N3" s="370"/>
      <c r="O3" s="370"/>
      <c r="P3" s="370"/>
      <c r="Q3" s="370"/>
      <c r="R3" s="370"/>
      <c r="S3" s="107"/>
      <c r="W3" s="29"/>
      <c r="X3" s="1"/>
      <c r="Y3" s="1"/>
    </row>
    <row r="4" spans="2:35" ht="35.25" customHeight="1" thickBot="1" x14ac:dyDescent="0.3">
      <c r="B4" s="707"/>
      <c r="C4" s="851"/>
      <c r="D4" s="829"/>
      <c r="E4" s="829"/>
      <c r="F4" s="829"/>
      <c r="G4" s="829"/>
      <c r="H4" s="829"/>
      <c r="I4" s="829"/>
      <c r="J4" s="829"/>
      <c r="K4" s="829"/>
      <c r="L4" s="829"/>
      <c r="M4" s="855" t="s">
        <v>371</v>
      </c>
      <c r="N4" s="856"/>
      <c r="O4" s="856"/>
      <c r="P4" s="856"/>
      <c r="Q4" s="856"/>
      <c r="R4" s="857"/>
      <c r="S4" s="226"/>
      <c r="T4" s="23" t="s">
        <v>137</v>
      </c>
    </row>
    <row r="5" spans="2:35" s="29" customFormat="1" ht="35.25" customHeight="1" thickBot="1" x14ac:dyDescent="0.3">
      <c r="B5" s="852"/>
      <c r="C5" s="853"/>
      <c r="D5" s="854">
        <v>2019</v>
      </c>
      <c r="E5" s="829"/>
      <c r="F5" s="830"/>
      <c r="G5" s="734">
        <v>2020</v>
      </c>
      <c r="H5" s="705"/>
      <c r="I5" s="758"/>
      <c r="J5" s="734">
        <v>2021</v>
      </c>
      <c r="K5" s="705"/>
      <c r="L5" s="758"/>
      <c r="M5" s="845">
        <v>2025</v>
      </c>
      <c r="N5" s="846"/>
      <c r="O5" s="847"/>
      <c r="P5" s="723">
        <v>2030</v>
      </c>
      <c r="Q5" s="706"/>
      <c r="R5" s="848"/>
      <c r="T5" s="23" t="s">
        <v>253</v>
      </c>
      <c r="U5" s="24"/>
      <c r="V5" s="24"/>
      <c r="W5" s="24"/>
      <c r="X5" s="24"/>
      <c r="Y5" s="24"/>
      <c r="Z5" s="24"/>
      <c r="AA5" s="24"/>
      <c r="AB5" s="24"/>
      <c r="AC5" s="24"/>
      <c r="AD5" s="24"/>
      <c r="AE5" s="24"/>
      <c r="AF5" s="24"/>
      <c r="AG5" s="24"/>
      <c r="AH5" s="24"/>
      <c r="AI5" s="24"/>
    </row>
    <row r="6" spans="2:35" ht="41.1" customHeight="1" thickBot="1" x14ac:dyDescent="0.3">
      <c r="B6" s="278" t="s">
        <v>129</v>
      </c>
      <c r="C6" s="278" t="s">
        <v>106</v>
      </c>
      <c r="D6" s="395" t="s">
        <v>372</v>
      </c>
      <c r="E6" s="138" t="s">
        <v>373</v>
      </c>
      <c r="F6" s="139" t="s">
        <v>374</v>
      </c>
      <c r="G6" s="182" t="s">
        <v>372</v>
      </c>
      <c r="H6" s="138" t="s">
        <v>373</v>
      </c>
      <c r="I6" s="139" t="s">
        <v>374</v>
      </c>
      <c r="J6" s="182" t="s">
        <v>372</v>
      </c>
      <c r="K6" s="138" t="s">
        <v>373</v>
      </c>
      <c r="L6" s="139" t="s">
        <v>374</v>
      </c>
      <c r="M6" s="225" t="s">
        <v>372</v>
      </c>
      <c r="N6" s="183" t="s">
        <v>373</v>
      </c>
      <c r="O6" s="184" t="s">
        <v>374</v>
      </c>
      <c r="P6" s="225" t="s">
        <v>372</v>
      </c>
      <c r="Q6" s="183" t="s">
        <v>373</v>
      </c>
      <c r="R6" s="184" t="s">
        <v>374</v>
      </c>
      <c r="S6"/>
      <c r="T6" s="263" t="s">
        <v>254</v>
      </c>
      <c r="U6" s="24"/>
      <c r="V6" s="24"/>
      <c r="W6" s="24"/>
      <c r="X6" s="24"/>
      <c r="Y6" s="24"/>
      <c r="Z6" s="24"/>
      <c r="AA6" s="24"/>
      <c r="AB6" s="24"/>
      <c r="AC6" s="24"/>
      <c r="AD6" s="24"/>
      <c r="AE6" s="24"/>
      <c r="AF6" s="24"/>
      <c r="AG6" s="24"/>
      <c r="AH6" s="24"/>
      <c r="AI6" s="24"/>
    </row>
    <row r="7" spans="2:35" ht="16.5" customHeight="1" x14ac:dyDescent="0.25">
      <c r="B7" s="861" t="s">
        <v>11</v>
      </c>
      <c r="C7" s="393" t="s">
        <v>7</v>
      </c>
      <c r="D7" s="388">
        <f>'6. AFI targets'!D8</f>
        <v>50774</v>
      </c>
      <c r="E7" s="387">
        <f>'5. AFV estimates'!D9</f>
        <v>204906</v>
      </c>
      <c r="F7" s="389">
        <f t="shared" ref="F7:F15" si="0">E7/D7</f>
        <v>4.0356481663843695</v>
      </c>
      <c r="G7" s="388">
        <f>'6. AFI targets'!E8</f>
        <v>65613</v>
      </c>
      <c r="H7" s="387">
        <f>'5. AFV estimates'!E9</f>
        <v>280304</v>
      </c>
      <c r="I7" s="389">
        <f t="shared" ref="I7:I15" si="1">H7/G7</f>
        <v>4.2720802280035972</v>
      </c>
      <c r="J7" s="388">
        <f>'6. AFI targets'!F8</f>
        <v>85453</v>
      </c>
      <c r="K7" s="387">
        <f>'5. AFV estimates'!F9</f>
        <v>382597</v>
      </c>
      <c r="L7" s="389">
        <f t="shared" ref="L7:L15" si="2">K7/J7</f>
        <v>4.4772799082536601</v>
      </c>
      <c r="M7" s="386">
        <f>'6. AFI targets'!G8</f>
        <v>0</v>
      </c>
      <c r="N7" s="387">
        <f>'5. AFV estimates'!G9</f>
        <v>0</v>
      </c>
      <c r="O7" s="389" t="e">
        <f t="shared" ref="O7:O12" si="3">N7/M7</f>
        <v>#DIV/0!</v>
      </c>
      <c r="P7" s="386">
        <f>'6. AFI targets'!H8</f>
        <v>0</v>
      </c>
      <c r="Q7" s="387">
        <f>'5. AFV estimates'!H9</f>
        <v>0</v>
      </c>
      <c r="R7" s="389" t="e">
        <f t="shared" ref="R7:R12" si="4">Q7/P7</f>
        <v>#DIV/0!</v>
      </c>
      <c r="S7"/>
      <c r="T7" s="29" t="s">
        <v>273</v>
      </c>
      <c r="U7" s="24"/>
      <c r="V7" s="24"/>
      <c r="W7" s="24"/>
      <c r="X7" s="24"/>
      <c r="Y7" s="24"/>
      <c r="Z7" s="24"/>
      <c r="AA7" s="24"/>
      <c r="AB7" s="24"/>
      <c r="AC7" s="24"/>
      <c r="AD7" s="24"/>
      <c r="AE7" s="24"/>
      <c r="AF7" s="24"/>
      <c r="AG7" s="24"/>
      <c r="AH7" s="24"/>
      <c r="AI7" s="24"/>
    </row>
    <row r="8" spans="2:35" x14ac:dyDescent="0.25">
      <c r="B8" s="862"/>
      <c r="C8" s="394" t="s">
        <v>108</v>
      </c>
      <c r="D8" s="392">
        <f>'6. AFI targets'!D25</f>
        <v>170</v>
      </c>
      <c r="E8" s="391">
        <f>'5. AFV estimates'!D29</f>
        <v>7727</v>
      </c>
      <c r="F8" s="228">
        <f t="shared" si="0"/>
        <v>45.452941176470588</v>
      </c>
      <c r="G8" s="392">
        <f>'6. AFI targets'!E25</f>
        <v>178</v>
      </c>
      <c r="H8" s="391">
        <f>'5. AFV estimates'!E29</f>
        <v>7687</v>
      </c>
      <c r="I8" s="228">
        <f t="shared" si="1"/>
        <v>43.185393258426963</v>
      </c>
      <c r="J8" s="392">
        <f>'6. AFI targets'!F25</f>
        <v>176</v>
      </c>
      <c r="K8" s="391">
        <f>'5. AFV estimates'!F29</f>
        <v>7572</v>
      </c>
      <c r="L8" s="228">
        <f t="shared" si="2"/>
        <v>43.022727272727273</v>
      </c>
      <c r="M8" s="390">
        <f>'6. AFI targets'!G25</f>
        <v>170</v>
      </c>
      <c r="N8" s="391">
        <f>'5. AFV estimates'!G29</f>
        <v>0</v>
      </c>
      <c r="O8" s="228">
        <f t="shared" si="3"/>
        <v>0</v>
      </c>
      <c r="P8" s="390">
        <f>'6. AFI targets'!H25</f>
        <v>0</v>
      </c>
      <c r="Q8" s="391">
        <f>'5. AFV estimates'!H29</f>
        <v>0</v>
      </c>
      <c r="R8" s="228" t="e">
        <f t="shared" si="4"/>
        <v>#DIV/0!</v>
      </c>
      <c r="S8"/>
      <c r="T8" s="227"/>
    </row>
    <row r="9" spans="2:35" s="29" customFormat="1" x14ac:dyDescent="0.25">
      <c r="B9" s="863"/>
      <c r="C9" s="394" t="s">
        <v>239</v>
      </c>
      <c r="D9" s="392">
        <f>'6. AFI targets'!D27</f>
        <v>27</v>
      </c>
      <c r="E9" s="391">
        <f>'5. AFV estimates'!D39</f>
        <v>457</v>
      </c>
      <c r="F9" s="544">
        <f t="shared" si="0"/>
        <v>16.925925925925927</v>
      </c>
      <c r="G9" s="392">
        <f>'6. AFI targets'!E27</f>
        <v>30</v>
      </c>
      <c r="H9" s="391">
        <f>'5. AFV estimates'!E39</f>
        <v>667</v>
      </c>
      <c r="I9" s="544">
        <f t="shared" si="1"/>
        <v>22.233333333333334</v>
      </c>
      <c r="J9" s="392">
        <f>'6. AFI targets'!F27</f>
        <v>38</v>
      </c>
      <c r="K9" s="391">
        <f>'5. AFV estimates'!F39</f>
        <v>987</v>
      </c>
      <c r="L9" s="544">
        <f t="shared" si="2"/>
        <v>25.973684210526315</v>
      </c>
      <c r="M9" s="392">
        <f>'6. AFI targets'!G27</f>
        <v>30</v>
      </c>
      <c r="N9" s="391">
        <f>'5. AFV estimates'!G39</f>
        <v>0</v>
      </c>
      <c r="O9" s="544">
        <f t="shared" si="3"/>
        <v>0</v>
      </c>
      <c r="P9" s="392">
        <f>'6. AFI targets'!H27</f>
        <v>0</v>
      </c>
      <c r="Q9" s="391">
        <f>'5. AFV estimates'!H39</f>
        <v>0</v>
      </c>
      <c r="R9" s="544" t="e">
        <f t="shared" si="4"/>
        <v>#DIV/0!</v>
      </c>
      <c r="T9" s="227"/>
    </row>
    <row r="10" spans="2:35" s="29" customFormat="1" x14ac:dyDescent="0.25">
      <c r="B10" s="863"/>
      <c r="C10" s="394" t="s">
        <v>94</v>
      </c>
      <c r="D10" s="392">
        <f>'6. AFI targets'!D33</f>
        <v>7</v>
      </c>
      <c r="E10" s="391">
        <f>'5. AFV estimates'!D50</f>
        <v>225</v>
      </c>
      <c r="F10" s="544">
        <f t="shared" si="0"/>
        <v>32.142857142857146</v>
      </c>
      <c r="G10" s="392">
        <f>'6. AFI targets'!E33</f>
        <v>6</v>
      </c>
      <c r="H10" s="391">
        <f>'5. AFV estimates'!E50</f>
        <v>393</v>
      </c>
      <c r="I10" s="544">
        <f t="shared" si="1"/>
        <v>65.5</v>
      </c>
      <c r="J10" s="392">
        <f>'6. AFI targets'!F33</f>
        <v>15</v>
      </c>
      <c r="K10" s="391">
        <f>'5. AFV estimates'!F50</f>
        <v>551</v>
      </c>
      <c r="L10" s="544">
        <f t="shared" si="2"/>
        <v>36.733333333333334</v>
      </c>
      <c r="M10" s="392">
        <f>'6. AFI targets'!G33</f>
        <v>50</v>
      </c>
      <c r="N10" s="391">
        <f>'5. AFV estimates'!G50</f>
        <v>0</v>
      </c>
      <c r="O10" s="544">
        <f t="shared" si="3"/>
        <v>0</v>
      </c>
      <c r="P10" s="392">
        <f>'6. AFI targets'!H33</f>
        <v>0</v>
      </c>
      <c r="Q10" s="391">
        <f>'5. AFV estimates'!H50</f>
        <v>313700</v>
      </c>
      <c r="R10" s="544" t="e">
        <f t="shared" si="4"/>
        <v>#DIV/0!</v>
      </c>
      <c r="T10" s="227"/>
    </row>
    <row r="11" spans="2:35" ht="15.75" thickBot="1" x14ac:dyDescent="0.3">
      <c r="B11" s="863"/>
      <c r="C11" s="547" t="s">
        <v>10</v>
      </c>
      <c r="D11" s="542">
        <f>'6. AFI targets'!D41</f>
        <v>1351</v>
      </c>
      <c r="E11" s="543">
        <f>'5. AFV estimates'!D61</f>
        <v>120086</v>
      </c>
      <c r="F11" s="544">
        <f t="shared" si="0"/>
        <v>88.886750555144332</v>
      </c>
      <c r="G11" s="542">
        <f>'6. AFI targets'!E41</f>
        <v>1179</v>
      </c>
      <c r="H11" s="543">
        <f>'5. AFV estimates'!E61</f>
        <v>114084</v>
      </c>
      <c r="I11" s="544">
        <f t="shared" si="1"/>
        <v>96.763358778625957</v>
      </c>
      <c r="J11" s="542">
        <f>'6. AFI targets'!F41</f>
        <v>1130</v>
      </c>
      <c r="K11" s="543">
        <f>'5. AFV estimates'!F61</f>
        <v>112707</v>
      </c>
      <c r="L11" s="544">
        <f t="shared" si="2"/>
        <v>99.740707964601768</v>
      </c>
      <c r="M11" s="542" t="str">
        <f>'6. AFI targets'!G41</f>
        <v>ND</v>
      </c>
      <c r="N11" s="543">
        <f>'5. AFV estimates'!G61</f>
        <v>0</v>
      </c>
      <c r="O11" s="544" t="e">
        <f t="shared" si="3"/>
        <v>#VALUE!</v>
      </c>
      <c r="P11" s="542" t="str">
        <f>'6. AFI targets'!H41</f>
        <v>ND</v>
      </c>
      <c r="Q11" s="543">
        <f>'5. AFV estimates'!H61</f>
        <v>0</v>
      </c>
      <c r="R11" s="544" t="e">
        <f t="shared" si="4"/>
        <v>#VALUE!</v>
      </c>
      <c r="S11"/>
      <c r="T11" s="227"/>
    </row>
    <row r="12" spans="2:35" s="29" customFormat="1" x14ac:dyDescent="0.25">
      <c r="B12" s="839" t="s">
        <v>433</v>
      </c>
      <c r="C12" s="361" t="s">
        <v>7</v>
      </c>
      <c r="D12" s="388">
        <f>'6. AFI targets'!D21</f>
        <v>0</v>
      </c>
      <c r="E12" s="387" t="str">
        <f>'5. AFV estimates'!D22</f>
        <v>ND</v>
      </c>
      <c r="F12" s="389" t="e">
        <f t="shared" si="0"/>
        <v>#VALUE!</v>
      </c>
      <c r="G12" s="388">
        <f>'6. AFI targets'!E21</f>
        <v>0</v>
      </c>
      <c r="H12" s="387" t="str">
        <f>'5. AFV estimates'!E22</f>
        <v>ND</v>
      </c>
      <c r="I12" s="389" t="e">
        <f t="shared" si="1"/>
        <v>#VALUE!</v>
      </c>
      <c r="J12" s="388">
        <f>'6. AFI targets'!F21</f>
        <v>0</v>
      </c>
      <c r="K12" s="387" t="str">
        <f>'5. AFV estimates'!F22</f>
        <v>ND</v>
      </c>
      <c r="L12" s="389" t="e">
        <f t="shared" si="2"/>
        <v>#VALUE!</v>
      </c>
      <c r="M12" s="388">
        <f>'6. AFI targets'!G21</f>
        <v>0</v>
      </c>
      <c r="N12" s="387">
        <f>'5. AFV estimates'!G22</f>
        <v>0</v>
      </c>
      <c r="O12" s="389" t="e">
        <f t="shared" si="3"/>
        <v>#DIV/0!</v>
      </c>
      <c r="P12" s="386">
        <f>'6. AFI targets'!P21</f>
        <v>0</v>
      </c>
      <c r="Q12" s="387">
        <f>'5. AFV estimates'!P22</f>
        <v>0</v>
      </c>
      <c r="R12" s="389" t="e">
        <f t="shared" si="4"/>
        <v>#DIV/0!</v>
      </c>
      <c r="T12" s="227"/>
    </row>
    <row r="13" spans="2:35" s="29" customFormat="1" ht="15.75" thickBot="1" x14ac:dyDescent="0.3">
      <c r="B13" s="840"/>
      <c r="C13" s="362" t="s">
        <v>239</v>
      </c>
      <c r="D13" s="392">
        <f>'6. AFI targets'!D31</f>
        <v>0</v>
      </c>
      <c r="E13" s="543">
        <f>'5. AFV estimates'!D45</f>
        <v>11</v>
      </c>
      <c r="F13" s="228" t="e">
        <f t="shared" si="0"/>
        <v>#DIV/0!</v>
      </c>
      <c r="G13" s="392">
        <f>'6. AFI targets'!E31</f>
        <v>0</v>
      </c>
      <c r="H13" s="543">
        <f>'5. AFV estimates'!E45</f>
        <v>12</v>
      </c>
      <c r="I13" s="228" t="e">
        <f t="shared" si="1"/>
        <v>#DIV/0!</v>
      </c>
      <c r="J13" s="392">
        <f>'6. AFI targets'!F31</f>
        <v>0</v>
      </c>
      <c r="K13" s="543">
        <f>'5. AFV estimates'!F45</f>
        <v>12</v>
      </c>
      <c r="L13" s="228" t="e">
        <f t="shared" si="2"/>
        <v>#DIV/0!</v>
      </c>
      <c r="M13" s="545">
        <f>'6. AFI targets'!G31</f>
        <v>0</v>
      </c>
      <c r="N13" s="546">
        <f>'5. AFV estimates'!G45</f>
        <v>86</v>
      </c>
      <c r="O13" s="229" t="e">
        <f t="shared" ref="O13:O15" si="5">N13/M13</f>
        <v>#DIV/0!</v>
      </c>
      <c r="P13" s="548">
        <f>'6. AFI targets'!P31</f>
        <v>0</v>
      </c>
      <c r="Q13" s="546">
        <f>'5. AFV estimates'!P45</f>
        <v>0</v>
      </c>
      <c r="R13" s="229" t="e">
        <f t="shared" ref="R13:R15" si="6">Q13/P13</f>
        <v>#DIV/0!</v>
      </c>
      <c r="T13" s="227"/>
    </row>
    <row r="14" spans="2:35" x14ac:dyDescent="0.25">
      <c r="B14" s="839" t="s">
        <v>434</v>
      </c>
      <c r="C14" s="361" t="s">
        <v>7</v>
      </c>
      <c r="D14" s="388">
        <f>'6. AFI targets'!D20</f>
        <v>0</v>
      </c>
      <c r="E14" s="387" t="str">
        <f>'5. AFV estimates'!D23</f>
        <v>ND</v>
      </c>
      <c r="F14" s="230" t="e">
        <f t="shared" si="0"/>
        <v>#VALUE!</v>
      </c>
      <c r="G14" s="388">
        <f>'6. AFI targets'!E20</f>
        <v>0</v>
      </c>
      <c r="H14" s="387" t="str">
        <f>'5. AFV estimates'!E23</f>
        <v>ND</v>
      </c>
      <c r="I14" s="230" t="e">
        <f t="shared" si="1"/>
        <v>#VALUE!</v>
      </c>
      <c r="J14" s="388">
        <f>'6. AFI targets'!F20</f>
        <v>0</v>
      </c>
      <c r="K14" s="387" t="str">
        <f>'5. AFV estimates'!F23</f>
        <v>ND</v>
      </c>
      <c r="L14" s="230" t="e">
        <f t="shared" si="2"/>
        <v>#VALUE!</v>
      </c>
      <c r="M14" s="388">
        <f>'6. AFI targets'!G20</f>
        <v>10</v>
      </c>
      <c r="N14" s="387">
        <f>'5. AFV estimates'!G23</f>
        <v>0</v>
      </c>
      <c r="O14" s="389">
        <f t="shared" si="5"/>
        <v>0</v>
      </c>
      <c r="P14" s="386">
        <f>'6. AFI targets'!P20</f>
        <v>0</v>
      </c>
      <c r="Q14" s="387">
        <f>'5. AFV estimates'!P23</f>
        <v>0</v>
      </c>
      <c r="R14" s="389" t="e">
        <f t="shared" si="6"/>
        <v>#DIV/0!</v>
      </c>
      <c r="S14"/>
      <c r="T14" s="23"/>
    </row>
    <row r="15" spans="2:35" ht="15" customHeight="1" thickBot="1" x14ac:dyDescent="0.3">
      <c r="B15" s="841"/>
      <c r="C15" s="363" t="s">
        <v>239</v>
      </c>
      <c r="D15" s="545">
        <f>'6. AFI targets'!D30</f>
        <v>0</v>
      </c>
      <c r="E15" s="546">
        <f>'5. AFV estimates'!D46</f>
        <v>0</v>
      </c>
      <c r="F15" s="238" t="e">
        <f t="shared" si="0"/>
        <v>#DIV/0!</v>
      </c>
      <c r="G15" s="545">
        <f>'6. AFI targets'!E30</f>
        <v>0</v>
      </c>
      <c r="H15" s="546">
        <f>'5. AFV estimates'!E46</f>
        <v>0</v>
      </c>
      <c r="I15" s="238" t="e">
        <f t="shared" si="1"/>
        <v>#DIV/0!</v>
      </c>
      <c r="J15" s="545">
        <f>'6. AFI targets'!F30</f>
        <v>0</v>
      </c>
      <c r="K15" s="546">
        <f>'5. AFV estimates'!F46</f>
        <v>0</v>
      </c>
      <c r="L15" s="238" t="e">
        <f t="shared" si="2"/>
        <v>#DIV/0!</v>
      </c>
      <c r="M15" s="545">
        <f>'6. AFI targets'!G30</f>
        <v>0</v>
      </c>
      <c r="N15" s="546">
        <f>'5. AFV estimates'!G46</f>
        <v>30</v>
      </c>
      <c r="O15" s="229" t="e">
        <f t="shared" si="5"/>
        <v>#DIV/0!</v>
      </c>
      <c r="P15" s="548">
        <f>'6. AFI targets'!H30</f>
        <v>0</v>
      </c>
      <c r="Q15" s="546">
        <f>'5. AFV estimates'!P46</f>
        <v>0</v>
      </c>
      <c r="R15" s="229" t="e">
        <f t="shared" si="6"/>
        <v>#DIV/0!</v>
      </c>
      <c r="S15"/>
      <c r="T15" s="23"/>
    </row>
    <row r="16" spans="2:35" x14ac:dyDescent="0.25">
      <c r="B16" s="865" t="s">
        <v>13</v>
      </c>
      <c r="C16" s="385" t="s">
        <v>107</v>
      </c>
      <c r="D16" s="239"/>
      <c r="E16" s="239"/>
      <c r="F16" s="240"/>
      <c r="G16" s="241"/>
      <c r="H16" s="239"/>
      <c r="I16" s="242"/>
      <c r="J16" s="241"/>
      <c r="K16" s="239"/>
      <c r="L16" s="242"/>
      <c r="M16" s="239"/>
      <c r="N16" s="239"/>
      <c r="O16" s="240"/>
      <c r="P16" s="241"/>
      <c r="Q16" s="239"/>
      <c r="R16" s="242"/>
      <c r="S16"/>
      <c r="T16" s="23"/>
    </row>
    <row r="17" spans="2:24" ht="14.1" customHeight="1" x14ac:dyDescent="0.25">
      <c r="B17" s="862"/>
      <c r="C17" s="362" t="s">
        <v>107</v>
      </c>
      <c r="D17" s="231"/>
      <c r="E17" s="231"/>
      <c r="F17" s="232"/>
      <c r="G17" s="233"/>
      <c r="H17" s="231"/>
      <c r="I17" s="234"/>
      <c r="J17" s="233"/>
      <c r="K17" s="231"/>
      <c r="L17" s="234"/>
      <c r="M17" s="231"/>
      <c r="N17" s="231"/>
      <c r="O17" s="232"/>
      <c r="P17" s="233"/>
      <c r="Q17" s="231"/>
      <c r="R17" s="234"/>
      <c r="S17"/>
      <c r="T17" s="23"/>
    </row>
    <row r="18" spans="2:24" ht="15.75" thickBot="1" x14ac:dyDescent="0.3">
      <c r="B18" s="864"/>
      <c r="C18" s="363" t="s">
        <v>107</v>
      </c>
      <c r="D18" s="235"/>
      <c r="E18" s="235"/>
      <c r="F18" s="236"/>
      <c r="G18" s="237"/>
      <c r="H18" s="235"/>
      <c r="I18" s="238"/>
      <c r="J18" s="237"/>
      <c r="K18" s="235"/>
      <c r="L18" s="238"/>
      <c r="M18" s="235"/>
      <c r="N18" s="235"/>
      <c r="O18" s="236"/>
      <c r="P18" s="237"/>
      <c r="Q18" s="235"/>
      <c r="R18" s="238"/>
      <c r="S18"/>
      <c r="T18" s="23"/>
    </row>
    <row r="19" spans="2:24" s="29" customFormat="1" x14ac:dyDescent="0.25">
      <c r="B19" s="861" t="s">
        <v>14</v>
      </c>
      <c r="C19" s="361" t="s">
        <v>107</v>
      </c>
      <c r="D19" s="239"/>
      <c r="E19" s="239"/>
      <c r="F19" s="240"/>
      <c r="G19" s="241"/>
      <c r="H19" s="239"/>
      <c r="I19" s="242"/>
      <c r="J19" s="241"/>
      <c r="K19" s="239"/>
      <c r="L19" s="242"/>
      <c r="M19" s="239"/>
      <c r="N19" s="239"/>
      <c r="O19" s="240"/>
      <c r="P19" s="241"/>
      <c r="Q19" s="239"/>
      <c r="R19" s="242"/>
      <c r="T19" s="23"/>
    </row>
    <row r="20" spans="2:24" s="29" customFormat="1" x14ac:dyDescent="0.25">
      <c r="B20" s="862"/>
      <c r="C20" s="362" t="s">
        <v>107</v>
      </c>
      <c r="D20" s="231"/>
      <c r="E20" s="231"/>
      <c r="F20" s="232"/>
      <c r="G20" s="233"/>
      <c r="H20" s="231"/>
      <c r="I20" s="234"/>
      <c r="J20" s="233"/>
      <c r="K20" s="231"/>
      <c r="L20" s="234"/>
      <c r="M20" s="231"/>
      <c r="N20" s="231"/>
      <c r="O20" s="232"/>
      <c r="P20" s="233"/>
      <c r="Q20" s="231"/>
      <c r="R20" s="234"/>
      <c r="T20" s="23"/>
    </row>
    <row r="21" spans="2:24" ht="15.75" thickBot="1" x14ac:dyDescent="0.3">
      <c r="B21" s="864"/>
      <c r="C21" s="363" t="s">
        <v>107</v>
      </c>
      <c r="D21" s="235"/>
      <c r="E21" s="235"/>
      <c r="F21" s="236"/>
      <c r="G21" s="237"/>
      <c r="H21" s="235"/>
      <c r="I21" s="238"/>
      <c r="J21" s="237"/>
      <c r="K21" s="235"/>
      <c r="L21" s="238"/>
      <c r="M21" s="235"/>
      <c r="N21" s="235"/>
      <c r="O21" s="236"/>
      <c r="P21" s="237"/>
      <c r="Q21" s="235"/>
      <c r="R21" s="238"/>
      <c r="S21"/>
      <c r="T21" s="23"/>
    </row>
    <row r="22" spans="2:24" x14ac:dyDescent="0.25">
      <c r="B22" s="13"/>
    </row>
    <row r="23" spans="2:24" s="29" customFormat="1" x14ac:dyDescent="0.25">
      <c r="B23" s="21" t="s">
        <v>109</v>
      </c>
    </row>
    <row r="24" spans="2:24" s="29" customFormat="1" x14ac:dyDescent="0.25">
      <c r="B24" s="693" t="s">
        <v>146</v>
      </c>
      <c r="C24" s="693"/>
      <c r="D24" s="693"/>
      <c r="E24" s="693"/>
      <c r="F24" s="693"/>
      <c r="G24" s="693"/>
      <c r="H24" s="693"/>
      <c r="I24" s="693"/>
      <c r="J24" s="399"/>
      <c r="K24" s="399"/>
      <c r="L24" s="399"/>
      <c r="M24" s="366"/>
      <c r="N24" s="366"/>
      <c r="O24" s="366"/>
      <c r="P24" s="366"/>
      <c r="Q24" s="366"/>
      <c r="R24" s="366"/>
      <c r="S24" s="24"/>
      <c r="T24" s="24"/>
      <c r="U24" s="24"/>
      <c r="V24" s="24"/>
      <c r="W24" s="24"/>
      <c r="X24" s="24"/>
    </row>
    <row r="25" spans="2:24" s="29" customFormat="1" x14ac:dyDescent="0.25">
      <c r="B25" s="693" t="s">
        <v>147</v>
      </c>
      <c r="C25" s="693"/>
      <c r="D25" s="693"/>
      <c r="E25" s="693"/>
      <c r="F25" s="693"/>
      <c r="G25" s="693"/>
      <c r="H25" s="693"/>
      <c r="I25" s="693"/>
      <c r="J25" s="399"/>
      <c r="K25" s="399"/>
      <c r="L25" s="399"/>
      <c r="M25" s="366"/>
      <c r="N25" s="366"/>
      <c r="O25" s="366"/>
      <c r="P25" s="366"/>
      <c r="Q25" s="24"/>
      <c r="R25" s="24"/>
      <c r="S25" s="24"/>
      <c r="T25" s="24"/>
      <c r="U25" s="24"/>
      <c r="V25" s="24"/>
      <c r="W25" s="24"/>
      <c r="X25" s="24"/>
    </row>
    <row r="26" spans="2:24" s="29" customFormat="1" x14ac:dyDescent="0.25">
      <c r="Q26" s="24"/>
      <c r="R26" s="24"/>
      <c r="S26" s="24"/>
      <c r="T26" s="24"/>
      <c r="U26" s="3"/>
    </row>
    <row r="27" spans="2:24" ht="15.75" thickBot="1" x14ac:dyDescent="0.3">
      <c r="G27" s="24"/>
      <c r="H27" s="24"/>
      <c r="I27" s="24"/>
      <c r="J27" s="24"/>
      <c r="K27" s="24"/>
      <c r="L27" s="24"/>
      <c r="M27" s="24"/>
      <c r="N27" s="24"/>
      <c r="O27" s="24"/>
      <c r="P27" s="24"/>
      <c r="Q27" s="24"/>
      <c r="R27" s="24"/>
      <c r="S27" s="24"/>
      <c r="T27" s="24"/>
    </row>
    <row r="28" spans="2:24" ht="16.5" customHeight="1" thickBot="1" x14ac:dyDescent="0.3">
      <c r="B28" s="842" t="s">
        <v>242</v>
      </c>
      <c r="C28" s="843"/>
      <c r="D28" s="843"/>
      <c r="E28" s="843"/>
      <c r="F28" s="844"/>
      <c r="G28" s="24"/>
      <c r="H28" s="24"/>
      <c r="I28" s="24"/>
      <c r="J28" s="24"/>
      <c r="K28" s="24"/>
      <c r="L28" s="24"/>
      <c r="M28" s="24"/>
      <c r="N28" s="24"/>
      <c r="O28" s="24"/>
      <c r="P28" s="24"/>
      <c r="Q28" s="24"/>
      <c r="R28" s="24"/>
      <c r="S28" s="24"/>
      <c r="T28" s="24"/>
    </row>
    <row r="29" spans="2:24" ht="15.75" thickBot="1" x14ac:dyDescent="0.3">
      <c r="B29" s="866"/>
      <c r="C29" s="866"/>
      <c r="D29" s="866"/>
      <c r="E29" s="866"/>
      <c r="F29" s="866"/>
      <c r="G29" s="24"/>
      <c r="H29" s="24"/>
      <c r="I29" s="24"/>
      <c r="J29" s="24"/>
      <c r="K29" s="24"/>
      <c r="L29" s="24"/>
      <c r="M29" s="24"/>
      <c r="N29" s="24"/>
      <c r="O29" s="24"/>
      <c r="P29" s="24"/>
      <c r="Q29" s="24"/>
      <c r="R29" s="24"/>
      <c r="S29" s="24"/>
      <c r="T29" s="24"/>
    </row>
    <row r="30" spans="2:24" ht="45" customHeight="1" thickBot="1" x14ac:dyDescent="0.3">
      <c r="B30" s="854"/>
      <c r="C30" s="830"/>
      <c r="D30" s="854"/>
      <c r="E30" s="829"/>
      <c r="F30" s="829"/>
      <c r="G30" s="829" t="s">
        <v>243</v>
      </c>
      <c r="H30" s="867"/>
      <c r="I30" s="491"/>
      <c r="J30" s="491"/>
      <c r="K30" s="226"/>
      <c r="L30" s="226"/>
      <c r="M30" s="226"/>
      <c r="N30" s="226"/>
      <c r="O30" s="226"/>
      <c r="P30" s="119"/>
      <c r="Q30" s="24"/>
      <c r="R30" s="24"/>
      <c r="S30" s="24"/>
      <c r="T30" s="24"/>
    </row>
    <row r="31" spans="2:24" ht="46.35" customHeight="1" thickBot="1" x14ac:dyDescent="0.3">
      <c r="B31" s="858" t="s">
        <v>129</v>
      </c>
      <c r="C31" s="858" t="s">
        <v>150</v>
      </c>
      <c r="D31" s="854" t="s">
        <v>412</v>
      </c>
      <c r="E31" s="829"/>
      <c r="F31" s="829"/>
      <c r="G31" s="811" t="s">
        <v>378</v>
      </c>
      <c r="H31" s="860"/>
      <c r="I31" s="492"/>
      <c r="J31" s="492"/>
      <c r="K31" s="226"/>
      <c r="L31" s="226"/>
      <c r="M31" s="226"/>
      <c r="N31" s="324"/>
      <c r="O31" s="324"/>
      <c r="P31" s="133"/>
      <c r="Q31" s="24"/>
      <c r="R31" s="24"/>
      <c r="S31" s="24"/>
      <c r="T31" s="24"/>
    </row>
    <row r="32" spans="2:24" ht="16.350000000000001" customHeight="1" thickBot="1" x14ac:dyDescent="0.3">
      <c r="B32" s="859"/>
      <c r="C32" s="859"/>
      <c r="D32" s="183">
        <v>2019</v>
      </c>
      <c r="E32" s="183" t="s">
        <v>687</v>
      </c>
      <c r="F32" s="183" t="s">
        <v>688</v>
      </c>
      <c r="G32" s="425">
        <v>2025</v>
      </c>
      <c r="H32" s="138">
        <v>2030</v>
      </c>
      <c r="I32" s="29" t="s">
        <v>400</v>
      </c>
      <c r="J32" s="492"/>
      <c r="K32" s="181"/>
      <c r="L32" s="181"/>
      <c r="M32" s="181"/>
      <c r="N32" s="181"/>
      <c r="O32" s="181"/>
      <c r="P32" s="181"/>
    </row>
    <row r="33" spans="2:18" x14ac:dyDescent="0.25">
      <c r="B33" s="839" t="s">
        <v>11</v>
      </c>
      <c r="C33" s="170" t="s">
        <v>20</v>
      </c>
      <c r="D33" s="426"/>
      <c r="E33" s="598">
        <v>0.32700000000000001</v>
      </c>
      <c r="F33" s="690">
        <v>0.33400000000000002</v>
      </c>
      <c r="G33" s="594">
        <v>0.3515625</v>
      </c>
      <c r="H33" s="596">
        <v>0.35270541082164331</v>
      </c>
      <c r="I33" s="493"/>
      <c r="J33" s="482"/>
      <c r="K33" s="7"/>
      <c r="L33" s="7"/>
      <c r="M33" s="7"/>
      <c r="N33" s="483"/>
      <c r="O33" s="483"/>
      <c r="P33" s="481"/>
      <c r="R33"/>
    </row>
    <row r="34" spans="2:18" x14ac:dyDescent="0.25">
      <c r="B34" s="840"/>
      <c r="C34" s="171" t="s">
        <v>21</v>
      </c>
      <c r="D34" s="2"/>
      <c r="E34" s="599">
        <v>0.57599999999999996</v>
      </c>
      <c r="F34" s="607">
        <v>0.55900000000000005</v>
      </c>
      <c r="G34" s="595">
        <v>0.537109375</v>
      </c>
      <c r="H34" s="597">
        <v>0.5290581162324649</v>
      </c>
      <c r="I34" s="493"/>
      <c r="J34" s="482"/>
      <c r="K34" s="7"/>
      <c r="L34" s="7"/>
      <c r="M34" s="7"/>
      <c r="N34" s="483"/>
      <c r="O34" s="483"/>
      <c r="P34" s="481"/>
      <c r="R34"/>
    </row>
    <row r="35" spans="2:18" x14ac:dyDescent="0.25">
      <c r="B35" s="840"/>
      <c r="C35" s="171" t="s">
        <v>7</v>
      </c>
      <c r="D35" s="2"/>
      <c r="E35" s="599">
        <v>1.7999999999999999E-2</v>
      </c>
      <c r="F35" s="607">
        <v>1.7999999999999999E-2</v>
      </c>
      <c r="G35" s="595">
        <v>1.7578125E-2</v>
      </c>
      <c r="H35" s="597">
        <v>2.6052104208416832E-2</v>
      </c>
      <c r="I35" s="493"/>
      <c r="J35" s="482"/>
      <c r="K35" s="7"/>
      <c r="L35" s="7"/>
      <c r="M35" s="7"/>
      <c r="N35" s="483"/>
      <c r="O35" s="483"/>
      <c r="P35" s="481"/>
      <c r="R35"/>
    </row>
    <row r="36" spans="2:18" x14ac:dyDescent="0.25">
      <c r="B36" s="840"/>
      <c r="C36" s="171" t="s">
        <v>8</v>
      </c>
      <c r="D36" s="2"/>
      <c r="E36" s="599">
        <v>4.0000000000000001E-3</v>
      </c>
      <c r="F36" s="607">
        <v>6.7000000000000002E-3</v>
      </c>
      <c r="G36" s="595">
        <v>5.859375E-3</v>
      </c>
      <c r="H36" s="597">
        <v>6.0120240480961923E-3</v>
      </c>
      <c r="I36" s="29" t="s">
        <v>701</v>
      </c>
      <c r="J36" s="482"/>
      <c r="K36" s="7"/>
      <c r="L36" s="7"/>
      <c r="M36" s="7"/>
      <c r="N36" s="483"/>
      <c r="O36" s="483"/>
      <c r="P36" s="481"/>
      <c r="R36"/>
    </row>
    <row r="37" spans="2:18" x14ac:dyDescent="0.25">
      <c r="B37" s="840"/>
      <c r="C37" s="171" t="s">
        <v>9</v>
      </c>
      <c r="D37" s="2"/>
      <c r="E37" s="2"/>
      <c r="F37" s="691"/>
      <c r="G37" s="420"/>
      <c r="H37" s="488"/>
      <c r="I37" s="493"/>
      <c r="J37" s="482"/>
      <c r="K37" s="7"/>
      <c r="L37" s="7"/>
      <c r="M37" s="7"/>
      <c r="N37" s="483"/>
      <c r="O37" s="483"/>
      <c r="P37" s="481"/>
      <c r="R37"/>
    </row>
    <row r="38" spans="2:18" x14ac:dyDescent="0.25">
      <c r="B38" s="840"/>
      <c r="C38" s="171" t="s">
        <v>22</v>
      </c>
      <c r="D38" s="2"/>
      <c r="E38" s="599">
        <v>5.8027079303675048E-5</v>
      </c>
      <c r="F38" s="607">
        <v>0</v>
      </c>
      <c r="G38" s="595">
        <v>1.3671875000000001E-4</v>
      </c>
      <c r="H38" s="597">
        <v>3.8076152304609219E-4</v>
      </c>
      <c r="I38" s="493"/>
      <c r="J38" s="482"/>
      <c r="K38" s="7"/>
      <c r="L38" s="7"/>
      <c r="M38" s="7"/>
      <c r="N38" s="483"/>
      <c r="O38" s="483"/>
      <c r="P38" s="481"/>
      <c r="R38"/>
    </row>
    <row r="39" spans="2:18" x14ac:dyDescent="0.25">
      <c r="B39" s="840"/>
      <c r="C39" s="171" t="s">
        <v>10</v>
      </c>
      <c r="D39" s="2"/>
      <c r="E39" s="599">
        <v>1.0999999999999999E-2</v>
      </c>
      <c r="F39" s="607">
        <v>1.0999999999999999E-2</v>
      </c>
      <c r="G39" s="595">
        <v>7.8125E-3</v>
      </c>
      <c r="H39" s="597">
        <v>6.0120240480961923E-3</v>
      </c>
      <c r="I39" s="493"/>
      <c r="J39" s="482"/>
      <c r="K39" s="7"/>
      <c r="L39" s="7"/>
      <c r="M39" s="7"/>
      <c r="N39" s="483"/>
      <c r="O39" s="483"/>
      <c r="P39" s="481"/>
      <c r="R39"/>
    </row>
    <row r="40" spans="2:18" x14ac:dyDescent="0.25">
      <c r="B40" s="840"/>
      <c r="C40" s="172" t="s">
        <v>90</v>
      </c>
      <c r="D40" s="2"/>
      <c r="E40" s="599">
        <v>5.3999999999999999E-2</v>
      </c>
      <c r="F40" s="607">
        <v>6.2E-2</v>
      </c>
      <c r="G40" s="595">
        <v>7.2265625E-2</v>
      </c>
      <c r="H40" s="597">
        <v>7.0140280561122245E-2</v>
      </c>
      <c r="I40" s="493"/>
      <c r="J40" s="484"/>
      <c r="K40" s="7"/>
      <c r="L40" s="7"/>
      <c r="M40" s="7"/>
      <c r="N40" s="483"/>
      <c r="O40" s="483"/>
      <c r="P40" s="481"/>
      <c r="R40"/>
    </row>
    <row r="41" spans="2:18" ht="26.25" x14ac:dyDescent="0.25">
      <c r="B41" s="840"/>
      <c r="C41" s="223" t="s">
        <v>97</v>
      </c>
      <c r="D41" s="2"/>
      <c r="E41" s="599"/>
      <c r="F41" s="691"/>
      <c r="G41" s="420"/>
      <c r="H41" s="488"/>
      <c r="I41" s="493"/>
      <c r="J41" s="485"/>
      <c r="K41" s="7"/>
      <c r="L41" s="7"/>
      <c r="M41" s="7"/>
      <c r="N41" s="483"/>
      <c r="O41" s="483"/>
      <c r="P41" s="481"/>
      <c r="R41"/>
    </row>
    <row r="42" spans="2:18" ht="17.100000000000001" customHeight="1" thickBot="1" x14ac:dyDescent="0.3">
      <c r="B42" s="840"/>
      <c r="C42" s="173" t="s">
        <v>163</v>
      </c>
      <c r="D42" s="424"/>
      <c r="E42" s="600">
        <v>8.9999999999999993E-3</v>
      </c>
      <c r="F42" s="692">
        <v>8.9999999999999993E-3</v>
      </c>
      <c r="G42" s="421">
        <v>0.01</v>
      </c>
      <c r="H42" s="489">
        <v>0.01</v>
      </c>
      <c r="I42" s="493"/>
      <c r="J42" s="482"/>
      <c r="K42" s="7"/>
      <c r="L42" s="7"/>
      <c r="M42" s="7"/>
      <c r="N42" s="483"/>
      <c r="O42" s="483"/>
      <c r="P42" s="481"/>
      <c r="R42"/>
    </row>
    <row r="43" spans="2:18" s="29" customFormat="1" ht="17.100000000000001" customHeight="1" thickBot="1" x14ac:dyDescent="0.3">
      <c r="B43" s="841"/>
      <c r="C43" s="397" t="s">
        <v>377</v>
      </c>
      <c r="D43" s="430">
        <f t="shared" ref="D43:F43" si="7">SUM(D33:D42)</f>
        <v>0</v>
      </c>
      <c r="E43" s="430">
        <f t="shared" si="7"/>
        <v>0.9990580270793038</v>
      </c>
      <c r="F43" s="430">
        <f t="shared" si="7"/>
        <v>0.99970000000000014</v>
      </c>
      <c r="G43" s="429">
        <f>SUM(G33:G42)</f>
        <v>1.0023242187499999</v>
      </c>
      <c r="H43" s="490">
        <f>SUM(H33:H42)</f>
        <v>1.0003607214428858</v>
      </c>
      <c r="I43" s="481" t="s">
        <v>379</v>
      </c>
      <c r="J43" s="397"/>
      <c r="K43" s="486"/>
      <c r="L43" s="486"/>
      <c r="M43" s="486"/>
      <c r="N43" s="486"/>
      <c r="O43" s="486"/>
    </row>
    <row r="44" spans="2:18" ht="20.100000000000001" customHeight="1" x14ac:dyDescent="0.25">
      <c r="B44" s="839" t="s">
        <v>23</v>
      </c>
      <c r="C44" s="170" t="s">
        <v>347</v>
      </c>
      <c r="D44" s="422"/>
      <c r="E44" s="609">
        <v>0.14899999999999999</v>
      </c>
      <c r="F44" s="422"/>
      <c r="G44" s="601">
        <v>0.14699999999999999</v>
      </c>
      <c r="H44" s="602">
        <v>0.14399999999999999</v>
      </c>
      <c r="I44" s="493"/>
      <c r="J44" s="482"/>
      <c r="K44" s="7"/>
      <c r="L44" s="7"/>
      <c r="M44" s="7"/>
      <c r="N44" s="483"/>
      <c r="O44" s="483"/>
      <c r="P44" s="481"/>
      <c r="R44"/>
    </row>
    <row r="45" spans="2:18" ht="20.85" customHeight="1" x14ac:dyDescent="0.25">
      <c r="B45" s="840"/>
      <c r="C45" s="224" t="s">
        <v>348</v>
      </c>
      <c r="D45" s="2"/>
      <c r="E45" s="607">
        <v>1.0999999999999999E-2</v>
      </c>
      <c r="F45" s="2"/>
      <c r="G45" s="603">
        <v>1.0999999999999999E-2</v>
      </c>
      <c r="H45" s="604">
        <v>1.0999999999999999E-2</v>
      </c>
      <c r="I45" s="493"/>
      <c r="J45" s="487"/>
      <c r="K45" s="7"/>
      <c r="L45" s="7"/>
      <c r="M45" s="7"/>
      <c r="N45" s="483"/>
      <c r="O45" s="483"/>
      <c r="P45" s="481"/>
      <c r="R45"/>
    </row>
    <row r="46" spans="2:18" ht="15.75" thickBot="1" x14ac:dyDescent="0.3">
      <c r="B46" s="841"/>
      <c r="C46" s="173" t="s">
        <v>9</v>
      </c>
      <c r="D46" s="424"/>
      <c r="E46" s="608">
        <v>2E-3</v>
      </c>
      <c r="F46" s="424"/>
      <c r="G46" s="605">
        <v>3.0000000000000001E-3</v>
      </c>
      <c r="H46" s="606">
        <v>6.0000000000000001E-3</v>
      </c>
      <c r="I46" s="493"/>
      <c r="J46" s="29" t="s">
        <v>684</v>
      </c>
      <c r="K46" s="7"/>
      <c r="L46" s="7"/>
      <c r="M46" s="7"/>
      <c r="N46" s="483"/>
      <c r="O46" s="483"/>
      <c r="P46" s="481"/>
      <c r="R46"/>
    </row>
    <row r="47" spans="2:18" ht="22.35" customHeight="1" x14ac:dyDescent="0.25">
      <c r="B47" s="839" t="s">
        <v>24</v>
      </c>
      <c r="C47" s="174" t="s">
        <v>347</v>
      </c>
      <c r="D47" s="422"/>
      <c r="E47" s="609"/>
      <c r="F47" s="609"/>
      <c r="G47" s="601"/>
      <c r="H47" s="602"/>
      <c r="I47" s="493"/>
      <c r="J47" s="482"/>
      <c r="K47" s="7"/>
      <c r="L47" s="7"/>
      <c r="M47" s="7"/>
      <c r="N47" s="483"/>
      <c r="O47" s="483"/>
      <c r="P47" s="481"/>
      <c r="R47"/>
    </row>
    <row r="48" spans="2:18" ht="20.100000000000001" customHeight="1" x14ac:dyDescent="0.25">
      <c r="B48" s="840"/>
      <c r="C48" s="224" t="s">
        <v>349</v>
      </c>
      <c r="D48" s="2"/>
      <c r="E48" s="607"/>
      <c r="F48" s="607"/>
      <c r="G48" s="603"/>
      <c r="H48" s="604"/>
      <c r="I48" s="493"/>
      <c r="J48" s="487"/>
      <c r="K48" s="7"/>
      <c r="L48" s="7"/>
      <c r="M48" s="7"/>
      <c r="N48" s="483"/>
      <c r="O48" s="483"/>
      <c r="P48" s="481"/>
      <c r="R48"/>
    </row>
    <row r="49" spans="2:20" ht="15.75" thickBot="1" x14ac:dyDescent="0.3">
      <c r="B49" s="841"/>
      <c r="C49" s="173" t="s">
        <v>9</v>
      </c>
      <c r="D49" s="423"/>
      <c r="E49" s="608">
        <v>8.9999999999999993E-3</v>
      </c>
      <c r="F49" s="608"/>
      <c r="G49" s="605">
        <v>3.5000000000000003E-2</v>
      </c>
      <c r="H49" s="606">
        <v>8.8999999999999996E-2</v>
      </c>
      <c r="I49" s="493"/>
      <c r="J49" s="29" t="s">
        <v>685</v>
      </c>
      <c r="K49" s="7"/>
      <c r="L49" s="7"/>
      <c r="M49" s="7"/>
      <c r="N49" s="483"/>
      <c r="O49" s="483"/>
      <c r="P49" s="481"/>
      <c r="Q49" s="120"/>
      <c r="R49" s="120"/>
      <c r="S49" s="120"/>
      <c r="T49" s="120"/>
    </row>
  </sheetData>
  <mergeCells count="29">
    <mergeCell ref="G31:H31"/>
    <mergeCell ref="B7:B11"/>
    <mergeCell ref="B19:B21"/>
    <mergeCell ref="B14:B15"/>
    <mergeCell ref="B16:B18"/>
    <mergeCell ref="B24:I24"/>
    <mergeCell ref="B25:I25"/>
    <mergeCell ref="B28:F28"/>
    <mergeCell ref="B29:F29"/>
    <mergeCell ref="B30:C30"/>
    <mergeCell ref="D30:F30"/>
    <mergeCell ref="G30:H30"/>
    <mergeCell ref="B12:B13"/>
    <mergeCell ref="B33:B43"/>
    <mergeCell ref="B44:B46"/>
    <mergeCell ref="B47:B49"/>
    <mergeCell ref="B2:R2"/>
    <mergeCell ref="M5:O5"/>
    <mergeCell ref="P5:R5"/>
    <mergeCell ref="B3:H3"/>
    <mergeCell ref="G5:I5"/>
    <mergeCell ref="B4:C5"/>
    <mergeCell ref="D5:F5"/>
    <mergeCell ref="M4:R4"/>
    <mergeCell ref="D4:L4"/>
    <mergeCell ref="J5:L5"/>
    <mergeCell ref="B31:B32"/>
    <mergeCell ref="C31:C32"/>
    <mergeCell ref="D31:F31"/>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promptTitle="ALTERNATIVE FUEL">
          <x14:formula1>
            <xm:f>Menus!$D$2:$D$10</xm:f>
          </x14:formula1>
          <xm:sqref>C11:C21</xm:sqref>
        </x14:dataValidation>
      </x14:dataValidations>
    </ex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0"/>
  <sheetViews>
    <sheetView zoomScale="90" zoomScaleNormal="90" workbookViewId="0">
      <selection sqref="A1:B1"/>
    </sheetView>
  </sheetViews>
  <sheetFormatPr defaultColWidth="8.85546875" defaultRowHeight="15" x14ac:dyDescent="0.25"/>
  <cols>
    <col min="2" max="2" width="62.140625" customWidth="1"/>
  </cols>
  <sheetData>
    <row r="1" spans="1:2" ht="15.75" x14ac:dyDescent="0.25">
      <c r="A1" s="868" t="s">
        <v>32</v>
      </c>
      <c r="B1" s="868"/>
    </row>
    <row r="2" spans="1:2" x14ac:dyDescent="0.25">
      <c r="A2" s="2" t="s">
        <v>33</v>
      </c>
      <c r="B2" s="2" t="s">
        <v>386</v>
      </c>
    </row>
    <row r="3" spans="1:2" x14ac:dyDescent="0.25">
      <c r="A3" s="2" t="s">
        <v>34</v>
      </c>
      <c r="B3" s="2" t="s">
        <v>35</v>
      </c>
    </row>
    <row r="4" spans="1:2" x14ac:dyDescent="0.25">
      <c r="A4" s="2" t="s">
        <v>166</v>
      </c>
      <c r="B4" s="2" t="s">
        <v>303</v>
      </c>
    </row>
    <row r="5" spans="1:2" s="29" customFormat="1" x14ac:dyDescent="0.25">
      <c r="A5" s="2" t="s">
        <v>176</v>
      </c>
      <c r="B5" s="2" t="s">
        <v>304</v>
      </c>
    </row>
    <row r="6" spans="1:2" x14ac:dyDescent="0.25">
      <c r="A6" s="2" t="s">
        <v>167</v>
      </c>
      <c r="B6" s="2" t="s">
        <v>307</v>
      </c>
    </row>
    <row r="7" spans="1:2" s="29" customFormat="1" x14ac:dyDescent="0.25">
      <c r="A7" s="2" t="s">
        <v>305</v>
      </c>
      <c r="B7" s="2" t="s">
        <v>306</v>
      </c>
    </row>
    <row r="8" spans="1:2" s="29" customFormat="1" x14ac:dyDescent="0.25">
      <c r="A8" s="2" t="s">
        <v>269</v>
      </c>
      <c r="B8" s="2" t="s">
        <v>251</v>
      </c>
    </row>
    <row r="9" spans="1:2" x14ac:dyDescent="0.25">
      <c r="A9" s="2" t="s">
        <v>36</v>
      </c>
      <c r="B9" s="2" t="s">
        <v>37</v>
      </c>
    </row>
    <row r="10" spans="1:2" x14ac:dyDescent="0.25">
      <c r="A10" s="2" t="s">
        <v>38</v>
      </c>
      <c r="B10" s="2" t="s">
        <v>39</v>
      </c>
    </row>
    <row r="11" spans="1:2" s="29" customFormat="1" x14ac:dyDescent="0.25">
      <c r="A11" s="2" t="s">
        <v>8</v>
      </c>
      <c r="B11" s="2" t="s">
        <v>308</v>
      </c>
    </row>
    <row r="12" spans="1:2" x14ac:dyDescent="0.25">
      <c r="A12" s="2" t="s">
        <v>327</v>
      </c>
      <c r="B12" s="2" t="s">
        <v>328</v>
      </c>
    </row>
    <row r="13" spans="1:2" x14ac:dyDescent="0.25">
      <c r="A13" s="2" t="s">
        <v>40</v>
      </c>
      <c r="B13" s="2" t="s">
        <v>41</v>
      </c>
    </row>
    <row r="14" spans="1:2" s="29" customFormat="1" x14ac:dyDescent="0.25">
      <c r="A14" s="2" t="s">
        <v>272</v>
      </c>
      <c r="B14" s="2" t="s">
        <v>248</v>
      </c>
    </row>
    <row r="15" spans="1:2" x14ac:dyDescent="0.25">
      <c r="A15" s="2" t="s">
        <v>42</v>
      </c>
      <c r="B15" s="2" t="s">
        <v>387</v>
      </c>
    </row>
    <row r="16" spans="1:2" x14ac:dyDescent="0.25">
      <c r="A16" s="2" t="s">
        <v>130</v>
      </c>
      <c r="B16" s="2" t="s">
        <v>105</v>
      </c>
    </row>
    <row r="17" spans="1:2" s="29" customFormat="1" x14ac:dyDescent="0.25">
      <c r="A17" s="2" t="s">
        <v>388</v>
      </c>
      <c r="B17" s="2" t="s">
        <v>389</v>
      </c>
    </row>
    <row r="18" spans="1:2" s="29" customFormat="1" x14ac:dyDescent="0.25">
      <c r="A18" s="2" t="s">
        <v>279</v>
      </c>
      <c r="B18" s="2" t="s">
        <v>280</v>
      </c>
    </row>
    <row r="19" spans="1:2" x14ac:dyDescent="0.25">
      <c r="A19" s="2" t="s">
        <v>43</v>
      </c>
      <c r="B19" s="2" t="s">
        <v>44</v>
      </c>
    </row>
    <row r="20" spans="1:2" x14ac:dyDescent="0.25">
      <c r="A20" s="2" t="s">
        <v>45</v>
      </c>
      <c r="B20" s="2" t="s">
        <v>46</v>
      </c>
    </row>
    <row r="21" spans="1:2" x14ac:dyDescent="0.25">
      <c r="A21" s="2" t="s">
        <v>47</v>
      </c>
      <c r="B21" s="2" t="s">
        <v>48</v>
      </c>
    </row>
    <row r="22" spans="1:2" x14ac:dyDescent="0.25">
      <c r="A22" s="2" t="s">
        <v>49</v>
      </c>
      <c r="B22" s="2" t="s">
        <v>119</v>
      </c>
    </row>
    <row r="23" spans="1:2" x14ac:dyDescent="0.25">
      <c r="A23" s="2" t="s">
        <v>161</v>
      </c>
      <c r="B23" s="2" t="s">
        <v>162</v>
      </c>
    </row>
    <row r="24" spans="1:2" x14ac:dyDescent="0.25">
      <c r="A24" s="2" t="s">
        <v>124</v>
      </c>
      <c r="B24" s="2" t="s">
        <v>125</v>
      </c>
    </row>
    <row r="25" spans="1:2" x14ac:dyDescent="0.25">
      <c r="A25" s="2" t="s">
        <v>50</v>
      </c>
      <c r="B25" s="2" t="s">
        <v>51</v>
      </c>
    </row>
    <row r="26" spans="1:2" x14ac:dyDescent="0.25">
      <c r="A26" s="2" t="s">
        <v>52</v>
      </c>
      <c r="B26" s="2" t="s">
        <v>22</v>
      </c>
    </row>
    <row r="27" spans="1:2" s="29" customFormat="1" x14ac:dyDescent="0.25">
      <c r="A27" s="2" t="s">
        <v>321</v>
      </c>
      <c r="B27" s="2" t="s">
        <v>227</v>
      </c>
    </row>
    <row r="28" spans="1:2" x14ac:dyDescent="0.25">
      <c r="A28" s="2" t="s">
        <v>53</v>
      </c>
      <c r="B28" s="2" t="s">
        <v>54</v>
      </c>
    </row>
    <row r="29" spans="1:2" x14ac:dyDescent="0.25">
      <c r="A29" s="2" t="s">
        <v>120</v>
      </c>
      <c r="B29" s="2" t="s">
        <v>121</v>
      </c>
    </row>
    <row r="30" spans="1:2" x14ac:dyDescent="0.25">
      <c r="A30" s="2" t="s">
        <v>118</v>
      </c>
      <c r="B30" s="2" t="s">
        <v>117</v>
      </c>
    </row>
    <row r="31" spans="1:2" x14ac:dyDescent="0.25">
      <c r="A31" s="2" t="s">
        <v>55</v>
      </c>
      <c r="B31" s="2" t="s">
        <v>56</v>
      </c>
    </row>
    <row r="32" spans="1:2" x14ac:dyDescent="0.25">
      <c r="A32" s="2" t="s">
        <v>57</v>
      </c>
      <c r="B32" s="2" t="s">
        <v>58</v>
      </c>
    </row>
    <row r="33" spans="1:2" s="29" customFormat="1" x14ac:dyDescent="0.25">
      <c r="A33" s="2" t="s">
        <v>59</v>
      </c>
      <c r="B33" s="2" t="s">
        <v>60</v>
      </c>
    </row>
    <row r="34" spans="1:2" x14ac:dyDescent="0.25">
      <c r="A34" s="314" t="s">
        <v>326</v>
      </c>
      <c r="B34" s="314" t="s">
        <v>226</v>
      </c>
    </row>
    <row r="35" spans="1:2" x14ac:dyDescent="0.25">
      <c r="A35" s="2" t="s">
        <v>9</v>
      </c>
      <c r="B35" s="2" t="s">
        <v>309</v>
      </c>
    </row>
    <row r="36" spans="1:2" x14ac:dyDescent="0.25">
      <c r="A36" s="2" t="s">
        <v>311</v>
      </c>
      <c r="B36" s="2" t="s">
        <v>310</v>
      </c>
    </row>
    <row r="37" spans="1:2" x14ac:dyDescent="0.25">
      <c r="A37" s="2" t="s">
        <v>61</v>
      </c>
      <c r="B37" s="2" t="s">
        <v>62</v>
      </c>
    </row>
    <row r="38" spans="1:2" s="29" customFormat="1" x14ac:dyDescent="0.25">
      <c r="A38" s="2" t="s">
        <v>322</v>
      </c>
      <c r="B38" s="2" t="s">
        <v>324</v>
      </c>
    </row>
    <row r="39" spans="1:2" s="29" customFormat="1" x14ac:dyDescent="0.25">
      <c r="A39" s="2" t="s">
        <v>323</v>
      </c>
      <c r="B39" s="2" t="s">
        <v>325</v>
      </c>
    </row>
    <row r="40" spans="1:2" x14ac:dyDescent="0.25">
      <c r="A40" s="2" t="s">
        <v>63</v>
      </c>
      <c r="B40" s="2" t="s">
        <v>64</v>
      </c>
    </row>
    <row r="41" spans="1:2" s="29" customFormat="1" x14ac:dyDescent="0.25">
      <c r="A41" s="2" t="s">
        <v>270</v>
      </c>
      <c r="B41" s="2" t="s">
        <v>250</v>
      </c>
    </row>
    <row r="42" spans="1:2" s="29" customFormat="1" x14ac:dyDescent="0.25">
      <c r="A42" s="2" t="s">
        <v>271</v>
      </c>
      <c r="B42" s="2" t="s">
        <v>249</v>
      </c>
    </row>
    <row r="43" spans="1:2" x14ac:dyDescent="0.25">
      <c r="A43" s="2" t="s">
        <v>65</v>
      </c>
      <c r="B43" s="2" t="s">
        <v>79</v>
      </c>
    </row>
    <row r="44" spans="1:2" x14ac:dyDescent="0.25">
      <c r="A44" s="2" t="s">
        <v>66</v>
      </c>
      <c r="B44" s="2" t="s">
        <v>67</v>
      </c>
    </row>
    <row r="45" spans="1:2" x14ac:dyDescent="0.25">
      <c r="A45" s="2" t="s">
        <v>68</v>
      </c>
      <c r="B45" s="2" t="s">
        <v>69</v>
      </c>
    </row>
    <row r="46" spans="1:2" x14ac:dyDescent="0.25">
      <c r="A46" s="2" t="s">
        <v>70</v>
      </c>
      <c r="B46" s="2" t="s">
        <v>71</v>
      </c>
    </row>
    <row r="47" spans="1:2" x14ac:dyDescent="0.25">
      <c r="A47" s="2" t="s">
        <v>72</v>
      </c>
      <c r="B47" s="2" t="s">
        <v>73</v>
      </c>
    </row>
    <row r="48" spans="1:2" x14ac:dyDescent="0.25">
      <c r="A48" s="2" t="s">
        <v>74</v>
      </c>
      <c r="B48" s="2" t="s">
        <v>75</v>
      </c>
    </row>
    <row r="49" spans="1:2" x14ac:dyDescent="0.25">
      <c r="A49" s="2" t="s">
        <v>76</v>
      </c>
      <c r="B49" s="2" t="s">
        <v>77</v>
      </c>
    </row>
    <row r="50" spans="1:2" x14ac:dyDescent="0.25">
      <c r="A50" s="2" t="s">
        <v>78</v>
      </c>
      <c r="B50" s="2" t="s">
        <v>160</v>
      </c>
    </row>
  </sheetData>
  <mergeCells count="1">
    <mergeCell ref="A1:B1"/>
  </mergeCell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a20d149a844688b6abf34073d5c21d xmlns="8e6f18f2-99f7-427e-8965-697003e43bf2">
      <Terms xmlns="http://schemas.microsoft.com/office/infopath/2007/PartnerControls"/>
    </lca20d149a844688b6abf34073d5c21d>
    <bac4ab11065f4f6c809c820c57e320e5 xmlns="8e6f18f2-99f7-427e-8965-697003e43bf2">
      <Terms xmlns="http://schemas.microsoft.com/office/infopath/2007/PartnerControls"/>
    </bac4ab11065f4f6c809c820c57e320e5>
    <cf581d8792c646118aad2c2c4ecdfa8c xmlns="8e6f18f2-99f7-427e-8965-697003e43bf2">
      <Terms xmlns="http://schemas.microsoft.com/office/infopath/2007/PartnerControls"/>
    </cf581d8792c646118aad2c2c4ecdfa8c>
    <_dlc_DocId xmlns="8e6f18f2-99f7-427e-8965-697003e43bf2">K3Z6WT2HHQ2F-972679999-212</_dlc_DocId>
    <TaxCatchAll xmlns="8e6f18f2-99f7-427e-8965-697003e43bf2">
      <Value>5</Value>
      <Value>1</Value>
    </TaxCatchAll>
    <n2a7a23bcc2241cb9261f9a914c7c1bb xmlns="8e6f18f2-99f7-427e-8965-697003e43bf2">
      <Terms xmlns="http://schemas.microsoft.com/office/infopath/2007/PartnerControls">
        <TermInfo xmlns="http://schemas.microsoft.com/office/infopath/2007/PartnerControls">
          <TermName xmlns="http://schemas.microsoft.com/office/infopath/2007/PartnerControls">TNO Internal</TermName>
          <TermId xmlns="http://schemas.microsoft.com/office/infopath/2007/PartnerControls">1a23c89f-ef54-4907-86fd-8242403ff722</TermId>
        </TermInfo>
      </Terms>
    </n2a7a23bcc2241cb9261f9a914c7c1bb>
    <TNOC_ClusterName xmlns="2f6a910d-138e-42c1-8e8a-320c1b7cf3f7" xsi:nil="true"/>
    <_dlc_DocIdUrl xmlns="8e6f18f2-99f7-427e-8965-697003e43bf2">
      <Url>https://365tno.sharepoint.com/teams/P060.52288/_layouts/15/DocIdRedir.aspx?ID=K3Z6WT2HHQ2F-972679999-212</Url>
      <Description>K3Z6WT2HHQ2F-972679999-212</Description>
    </_dlc_DocIdUrl>
    <TNOC_ClusterId xmlns="2f6a910d-138e-42c1-8e8a-320c1b7cf3f7" xsi:nil="true"/>
    <h15fbb78f4cb41d290e72f301ea2865f xmlns="8e6f18f2-99f7-427e-8965-697003e43bf2">
      <Terms xmlns="http://schemas.microsoft.com/office/infopath/2007/PartnerControls">
        <TermInfo xmlns="http://schemas.microsoft.com/office/infopath/2007/PartnerControls">
          <TermName xmlns="http://schemas.microsoft.com/office/infopath/2007/PartnerControls">Project</TermName>
          <TermId xmlns="http://schemas.microsoft.com/office/infopath/2007/PartnerControls">fa11c4c9-105f-402c-bb40-9a56b4989397</TermId>
        </TermInfo>
      </Terms>
    </h15fbb78f4cb41d290e72f301ea2865f>
    <lcf76f155ced4ddcb4097134ff3c332f xmlns="f6dbd030-2b69-4caf-a030-ce9e2c398c2e">
      <Terms xmlns="http://schemas.microsoft.com/office/infopath/2007/PartnerControls"/>
    </lcf76f155ced4ddcb4097134ff3c332f>
  </documentManagement>
</p:properties>
</file>

<file path=customXml/item4.xml><?xml version="1.0" encoding="utf-8"?>
<ct:contentTypeSchema xmlns:ct="http://schemas.microsoft.com/office/2006/metadata/contentType" xmlns:ma="http://schemas.microsoft.com/office/2006/metadata/properties/metaAttributes" ct:_="" ma:_="" ma:contentTypeName="Team Document" ma:contentTypeID="0x010100A35317DCC28344A7B82488658A034A5C010044A56B0B100B6645B8E3E5A5CFA0CDAA" ma:contentTypeVersion="8" ma:contentTypeDescription=" " ma:contentTypeScope="" ma:versionID="20879e3dc64ca3c4e342f0c91ea5baa7">
  <xsd:schema xmlns:xsd="http://www.w3.org/2001/XMLSchema" xmlns:xs="http://www.w3.org/2001/XMLSchema" xmlns:p="http://schemas.microsoft.com/office/2006/metadata/properties" xmlns:ns2="8e6f18f2-99f7-427e-8965-697003e43bf2" xmlns:ns3="2f6a910d-138e-42c1-8e8a-320c1b7cf3f7" xmlns:ns5="f6dbd030-2b69-4caf-a030-ce9e2c398c2e" targetNamespace="http://schemas.microsoft.com/office/2006/metadata/properties" ma:root="true" ma:fieldsID="25b0659ea58a7fdf041f5deb36ffdeb1" ns2:_="" ns3:_="" ns5:_="">
    <xsd:import namespace="8e6f18f2-99f7-427e-8965-697003e43bf2"/>
    <xsd:import namespace="2f6a910d-138e-42c1-8e8a-320c1b7cf3f7"/>
    <xsd:import namespace="f6dbd030-2b69-4caf-a030-ce9e2c398c2e"/>
    <xsd:element name="properties">
      <xsd:complexType>
        <xsd:sequence>
          <xsd:element name="documentManagement">
            <xsd:complexType>
              <xsd:all>
                <xsd:element ref="ns2:_dlc_DocId" minOccurs="0"/>
                <xsd:element ref="ns2:_dlc_DocIdUrl" minOccurs="0"/>
                <xsd:element ref="ns2:_dlc_DocIdPersistId" minOccurs="0"/>
                <xsd:element ref="ns3:TNOC_ClusterName" minOccurs="0"/>
                <xsd:element ref="ns3:TNOC_ClusterId" minOccurs="0"/>
                <xsd:element ref="ns2:h15fbb78f4cb41d290e72f301ea2865f" minOccurs="0"/>
                <xsd:element ref="ns2:TaxCatchAll" minOccurs="0"/>
                <xsd:element ref="ns2:TaxCatchAllLabel" minOccurs="0"/>
                <xsd:element ref="ns2:n2a7a23bcc2241cb9261f9a914c7c1bb" minOccurs="0"/>
                <xsd:element ref="ns2:lca20d149a844688b6abf34073d5c21d" minOccurs="0"/>
                <xsd:element ref="ns2:cf581d8792c646118aad2c2c4ecdfa8c" minOccurs="0"/>
                <xsd:element ref="ns2:bac4ab11065f4f6c809c820c57e320e5" minOccurs="0"/>
                <xsd:element ref="ns5:MediaServiceMetadata" minOccurs="0"/>
                <xsd:element ref="ns5:MediaServiceFastMetadata" minOccurs="0"/>
                <xsd:element ref="ns5:lcf76f155ced4ddcb4097134ff3c332f" minOccurs="0"/>
                <xsd:element ref="ns5:MediaServiceOCR" minOccurs="0"/>
                <xsd:element ref="ns5:MediaServiceGenerationTime" minOccurs="0"/>
                <xsd:element ref="ns5: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6f18f2-99f7-427e-8965-697003e43bf2"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h15fbb78f4cb41d290e72f301ea2865f" ma:index="13" nillable="true" ma:taxonomy="true" ma:internalName="h15fbb78f4cb41d290e72f301ea2865f" ma:taxonomyFieldName="TNOC_ClusterType" ma:displayName="Cluster type" ma:default="1;#Project|fa11c4c9-105f-402c-bb40-9a56b4989397" ma:fieldId="{115fbb78-f4cb-41d2-90e7-2f301ea2865f}" ma:sspId="7378aa68-586f-4892-bb77-0985b40f41a6" ma:termSetId="e7feef8e-5ede-44cd-b7d5-7ed7dacef0b4" ma:anchorId="00000000-0000-0000-0000-000000000000" ma:open="false" ma:isKeyword="false">
      <xsd:complexType>
        <xsd:sequence>
          <xsd:element ref="pc:Terms" minOccurs="0" maxOccurs="1"/>
        </xsd:sequence>
      </xsd:complexType>
    </xsd:element>
    <xsd:element name="TaxCatchAll" ma:index="14" nillable="true" ma:displayName="Taxonomy Catch All Column" ma:hidden="true" ma:list="{ea0aa203-11a3-4e5a-b7f3-3beb132476b0}" ma:internalName="TaxCatchAll" ma:showField="CatchAllData" ma:web="8e6f18f2-99f7-427e-8965-697003e43bf2">
      <xsd:complexType>
        <xsd:complexContent>
          <xsd:extension base="dms:MultiChoiceLookup">
            <xsd:sequence>
              <xsd:element name="Value" type="dms:Lookup" maxOccurs="unbounded" minOccurs="0" nillable="true"/>
            </xsd:sequence>
          </xsd:extension>
        </xsd:complexContent>
      </xsd:complexType>
    </xsd:element>
    <xsd:element name="TaxCatchAllLabel" ma:index="15" nillable="true" ma:displayName="Taxonomy Catch All Column1" ma:hidden="true" ma:list="{ea0aa203-11a3-4e5a-b7f3-3beb132476b0}" ma:internalName="TaxCatchAllLabel" ma:readOnly="true" ma:showField="CatchAllDataLabel" ma:web="8e6f18f2-99f7-427e-8965-697003e43bf2">
      <xsd:complexType>
        <xsd:complexContent>
          <xsd:extension base="dms:MultiChoiceLookup">
            <xsd:sequence>
              <xsd:element name="Value" type="dms:Lookup" maxOccurs="unbounded" minOccurs="0" nillable="true"/>
            </xsd:sequence>
          </xsd:extension>
        </xsd:complexContent>
      </xsd:complexType>
    </xsd:element>
    <xsd:element name="n2a7a23bcc2241cb9261f9a914c7c1bb" ma:index="17" nillable="true" ma:taxonomy="true" ma:internalName="n2a7a23bcc2241cb9261f9a914c7c1bb" ma:taxonomyFieldName="TNOC_DocumentClassification" ma:displayName="Document classification" ma:default="5;#TNO Internal|1a23c89f-ef54-4907-86fd-8242403ff722" ma:fieldId="{72a7a23b-cc22-41cb-9261-f9a914c7c1bb}" ma:sspId="7378aa68-586f-4892-bb77-0985b40f41a6" ma:termSetId="ff8f31fd-7572-41dc-9fe4-bd4c6d280f39" ma:anchorId="00000000-0000-0000-0000-000000000000" ma:open="false" ma:isKeyword="false">
      <xsd:complexType>
        <xsd:sequence>
          <xsd:element ref="pc:Terms" minOccurs="0" maxOccurs="1"/>
        </xsd:sequence>
      </xsd:complexType>
    </xsd:element>
    <xsd:element name="lca20d149a844688b6abf34073d5c21d" ma:index="19" nillable="true" ma:taxonomy="true" ma:internalName="lca20d149a844688b6abf34073d5c21d" ma:taxonomyFieldName="TNOC_DocumentType" ma:displayName="Document type" ma:fieldId="{5ca20d14-9a84-4688-b6ab-f34073d5c21d}" ma:sspId="7378aa68-586f-4892-bb77-0985b40f41a6" ma:termSetId="e8a13a9e-c4f3-4184-b8d9-8210abad4948" ma:anchorId="00000000-0000-0000-0000-000000000000" ma:open="false" ma:isKeyword="false">
      <xsd:complexType>
        <xsd:sequence>
          <xsd:element ref="pc:Terms" minOccurs="0" maxOccurs="1"/>
        </xsd:sequence>
      </xsd:complexType>
    </xsd:element>
    <xsd:element name="cf581d8792c646118aad2c2c4ecdfa8c" ma:index="22" nillable="true" ma:taxonomy="true" ma:internalName="cf581d8792c646118aad2c2c4ecdfa8c" ma:taxonomyFieldName="TNOC_DocumentSetType" ma:displayName="Document set type" ma:readOnly="false" ma:fieldId="{cf581d87-92c6-4611-8aad-2c2c4ecdfa8c}" ma:sspId="7378aa68-586f-4892-bb77-0985b40f41a6" ma:termSetId="a8d4306b-62bf-468f-9587-ff078c864327" ma:anchorId="00000000-0000-0000-0000-000000000000" ma:open="false" ma:isKeyword="false">
      <xsd:complexType>
        <xsd:sequence>
          <xsd:element ref="pc:Terms" minOccurs="0" maxOccurs="1"/>
        </xsd:sequence>
      </xsd:complexType>
    </xsd:element>
    <xsd:element name="bac4ab11065f4f6c809c820c57e320e5" ma:index="24" nillable="true" ma:taxonomy="true" ma:internalName="bac4ab11065f4f6c809c820c57e320e5" ma:taxonomyFieldName="TNOC_DocumentCategory" ma:displayName="Document category" ma:fieldId="{bac4ab11-065f-4f6c-809c-820c57e320e5}" ma:sspId="7378aa68-586f-4892-bb77-0985b40f41a6" ma:termSetId="94d42b6a-4155-4fa6-95e9-087bc306ceb3"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f6a910d-138e-42c1-8e8a-320c1b7cf3f7" elementFormDefault="qualified">
    <xsd:import namespace="http://schemas.microsoft.com/office/2006/documentManagement/types"/>
    <xsd:import namespace="http://schemas.microsoft.com/office/infopath/2007/PartnerControls"/>
    <xsd:element name="TNOC_ClusterName" ma:index="11" nillable="true" ma:displayName="Cluster name" ma:default="RWS DEM" ma:internalName="TNOC_ClusterName">
      <xsd:simpleType>
        <xsd:restriction base="dms:Text">
          <xsd:maxLength value="255"/>
        </xsd:restriction>
      </xsd:simpleType>
    </xsd:element>
    <xsd:element name="TNOC_ClusterId" ma:index="12" nillable="true" ma:displayName="Cluster ID" ma:default="060.52288" ma:internalName="TNOC_Clust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6dbd030-2b69-4caf-a030-ce9e2c398c2e" elementFormDefault="qualified">
    <xsd:import namespace="http://schemas.microsoft.com/office/2006/documentManagement/types"/>
    <xsd:import namespace="http://schemas.microsoft.com/office/infopath/2007/PartnerControls"/>
    <xsd:element name="MediaServiceMetadata" ma:index="26" nillable="true" ma:displayName="MediaServiceMetadata" ma:hidden="true" ma:internalName="MediaServiceMetadata" ma:readOnly="true">
      <xsd:simpleType>
        <xsd:restriction base="dms:Note"/>
      </xsd:simpleType>
    </xsd:element>
    <xsd:element name="MediaServiceFastMetadata" ma:index="27" nillable="true" ma:displayName="MediaServiceFastMetadata" ma:hidden="true" ma:internalName="MediaServiceFastMetadata" ma:readOnly="true">
      <xsd:simpleType>
        <xsd:restriction base="dms:Note"/>
      </xsd:simpleType>
    </xsd:element>
    <xsd:element name="lcf76f155ced4ddcb4097134ff3c332f" ma:index="29" nillable="true" ma:taxonomy="true" ma:internalName="lcf76f155ced4ddcb4097134ff3c332f" ma:taxonomyFieldName="MediaServiceImageTags" ma:displayName="Image Tags" ma:readOnly="false" ma:fieldId="{5cf76f15-5ced-4ddc-b409-7134ff3c332f}" ma:taxonomyMulti="true" ma:sspId="7378aa68-586f-4892-bb77-0985b40f41a6" ma:termSetId="09814cd3-568e-fe90-9814-8d621ff8fb84" ma:anchorId="fba54fb3-c3e1-fe81-a776-ca4b69148c4d" ma:open="true" ma:isKeyword="false">
      <xsd:complexType>
        <xsd:sequence>
          <xsd:element ref="pc:Terms" minOccurs="0" maxOccurs="1"/>
        </xsd:sequence>
      </xsd:complexType>
    </xsd:element>
    <xsd:element name="MediaServiceOCR" ma:index="30" nillable="true" ma:displayName="Extracted Text" ma:internalName="MediaServiceOCR" ma:readOnly="true">
      <xsd:simpleType>
        <xsd:restriction base="dms:Note">
          <xsd:maxLength value="255"/>
        </xsd:restriction>
      </xsd:simpleType>
    </xsd:element>
    <xsd:element name="MediaServiceGenerationTime" ma:index="31" nillable="true" ma:displayName="MediaServiceGenerationTime" ma:hidden="true" ma:internalName="MediaServiceGenerationTime" ma:readOnly="true">
      <xsd:simpleType>
        <xsd:restriction base="dms:Text"/>
      </xsd:simpleType>
    </xsd:element>
    <xsd:element name="MediaServiceEventHashCode" ma:index="32"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1" ma:displayName="Author"/>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08C89AD-19D2-4771-B527-B3BDA1487034}">
  <ds:schemaRefs>
    <ds:schemaRef ds:uri="http://schemas.microsoft.com/sharepoint/events"/>
  </ds:schemaRefs>
</ds:datastoreItem>
</file>

<file path=customXml/itemProps2.xml><?xml version="1.0" encoding="utf-8"?>
<ds:datastoreItem xmlns:ds="http://schemas.openxmlformats.org/officeDocument/2006/customXml" ds:itemID="{ACD46FC6-03BB-44D7-9A3E-49AB5D6DD8DF}">
  <ds:schemaRefs>
    <ds:schemaRef ds:uri="http://schemas.microsoft.com/sharepoint/v3/contenttype/forms"/>
  </ds:schemaRefs>
</ds:datastoreItem>
</file>

<file path=customXml/itemProps3.xml><?xml version="1.0" encoding="utf-8"?>
<ds:datastoreItem xmlns:ds="http://schemas.openxmlformats.org/officeDocument/2006/customXml" ds:itemID="{017C2926-DA8F-40BB-91D5-8D8BCF4E5D6F}">
  <ds:schemaRefs>
    <ds:schemaRef ds:uri="http://purl.org/dc/elements/1.1/"/>
    <ds:schemaRef ds:uri="http://schemas.openxmlformats.org/package/2006/metadata/core-properties"/>
    <ds:schemaRef ds:uri="http://schemas.microsoft.com/office/2006/documentManagement/types"/>
    <ds:schemaRef ds:uri="http://purl.org/dc/terms/"/>
    <ds:schemaRef ds:uri="8e6f18f2-99f7-427e-8965-697003e43bf2"/>
    <ds:schemaRef ds:uri="http://schemas.microsoft.com/office/2006/metadata/properties"/>
    <ds:schemaRef ds:uri="http://www.w3.org/XML/1998/namespace"/>
    <ds:schemaRef ds:uri="http://purl.org/dc/dcmitype/"/>
    <ds:schemaRef ds:uri="http://schemas.microsoft.com/office/infopath/2007/PartnerControls"/>
    <ds:schemaRef ds:uri="f6dbd030-2b69-4caf-a030-ce9e2c398c2e"/>
    <ds:schemaRef ds:uri="2f6a910d-138e-42c1-8e8a-320c1b7cf3f7"/>
  </ds:schemaRefs>
</ds:datastoreItem>
</file>

<file path=customXml/itemProps4.xml><?xml version="1.0" encoding="utf-8"?>
<ds:datastoreItem xmlns:ds="http://schemas.openxmlformats.org/officeDocument/2006/customXml" ds:itemID="{1BBAB4BB-092C-4E3A-BF53-24A1C15D9A6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6f18f2-99f7-427e-8965-697003e43bf2"/>
    <ds:schemaRef ds:uri="2f6a910d-138e-42c1-8e8a-320c1b7cf3f7"/>
    <ds:schemaRef ds:uri="f6dbd030-2b69-4caf-a030-ce9e2c398c2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11</vt:i4>
      </vt:variant>
      <vt:variant>
        <vt:lpstr>Benoemde bereiken</vt:lpstr>
      </vt:variant>
      <vt:variant>
        <vt:i4>10</vt:i4>
      </vt:variant>
    </vt:vector>
  </HeadingPairs>
  <TitlesOfParts>
    <vt:vector size="21" baseType="lpstr">
      <vt:lpstr>READ ME</vt:lpstr>
      <vt:lpstr>1. Legal Measures</vt:lpstr>
      <vt:lpstr>2. Policy Measures</vt:lpstr>
      <vt:lpstr>3. Deployment and manufactu</vt:lpstr>
      <vt:lpstr>4. RTD&amp;D</vt:lpstr>
      <vt:lpstr>5. AFV estimates</vt:lpstr>
      <vt:lpstr>6. AFI targets</vt:lpstr>
      <vt:lpstr>7. AFI developments</vt:lpstr>
      <vt:lpstr>Abbreviations</vt:lpstr>
      <vt:lpstr>References</vt:lpstr>
      <vt:lpstr>Menus</vt:lpstr>
      <vt:lpstr>'2. Policy Measures'!cellM11</vt:lpstr>
      <vt:lpstr>'2. Policy Measures'!M1AI</vt:lpstr>
      <vt:lpstr>'3. Deployment and manufactu'!M1AI</vt:lpstr>
      <vt:lpstr>M1AI</vt:lpstr>
      <vt:lpstr>'2. Policy Measures'!M1indic</vt:lpstr>
      <vt:lpstr>'3. Deployment and manufactu'!M1indic</vt:lpstr>
      <vt:lpstr>M1indic</vt:lpstr>
      <vt:lpstr>'2. Policy Measures'!M1indname</vt:lpstr>
      <vt:lpstr>'3. Deployment and manufactu'!M1indname</vt:lpstr>
      <vt:lpstr>M1indname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Bijlage bij AFID monitoringsrapport NL</dc:title>
  <dc:creator>Ministerie van IenW</dc:creator>
  <cp:lastModifiedBy>Koos Zagema</cp:lastModifiedBy>
  <cp:lastPrinted>2018-11-11T20:14:00Z</cp:lastPrinted>
  <dcterms:created xsi:type="dcterms:W3CDTF">2018-09-29T21:26:45Z</dcterms:created>
  <dcterms:modified xsi:type="dcterms:W3CDTF">2022-11-18T11:03:48Z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NOC_DocumentType">
    <vt:lpwstr/>
  </property>
  <property fmtid="{D5CDD505-2E9C-101B-9397-08002B2CF9AE}" pid="3" name="TNOC_ClusterType">
    <vt:lpwstr>1;#Project|fa11c4c9-105f-402c-bb40-9a56b4989397</vt:lpwstr>
  </property>
  <property fmtid="{D5CDD505-2E9C-101B-9397-08002B2CF9AE}" pid="4" name="TNOC_DocumentCategory">
    <vt:lpwstr/>
  </property>
  <property fmtid="{D5CDD505-2E9C-101B-9397-08002B2CF9AE}" pid="5" name="TNOC_DocumentSetType">
    <vt:lpwstr/>
  </property>
  <property fmtid="{D5CDD505-2E9C-101B-9397-08002B2CF9AE}" pid="6" name="TNOC_DocumentClassification">
    <vt:lpwstr>5;#TNO Internal|1a23c89f-ef54-4907-86fd-8242403ff722</vt:lpwstr>
  </property>
  <property fmtid="{D5CDD505-2E9C-101B-9397-08002B2CF9AE}" pid="7" name="ContentTypeId">
    <vt:lpwstr>0x010100A35317DCC28344A7B82488658A034A5C010044A56B0B100B6645B8E3E5A5CFA0CDAA</vt:lpwstr>
  </property>
  <property fmtid="{D5CDD505-2E9C-101B-9397-08002B2CF9AE}" pid="8" name="_dlc_DocIdItemGuid">
    <vt:lpwstr>22a292d4-1e0d-4d0a-bc07-8f758e1acf2e</vt:lpwstr>
  </property>
  <property fmtid="{D5CDD505-2E9C-101B-9397-08002B2CF9AE}" pid="9" name="MediaServiceImageTags">
    <vt:lpwstr/>
  </property>
</Properties>
</file>